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X:\NABAVA\PLAN NABAVE\2026\"/>
    </mc:Choice>
  </mc:AlternateContent>
  <xr:revisionPtr revIDLastSave="0" documentId="13_ncr:1_{727B2D4E-BAEE-4B36-A9EC-7F9979E06AAC}" xr6:coauthVersionLast="47" xr6:coauthVersionMax="47" xr10:uidLastSave="{00000000-0000-0000-0000-000000000000}"/>
  <workbookProtection workbookAlgorithmName="SHA-512" workbookHashValue="n0nDxF/G8VhZa3RcVYcZFAeQH8Vso6kzexszYToT9TVd4QDkj1lC2RHbszW7fPgD6vf3n1LwUliIpoE07XNvWA==" workbookSaltValue="2j3Gw6HL1UfknbWO7SbCPg==" workbookSpinCount="100000" lockStructure="1"/>
  <bookViews>
    <workbookView xWindow="-120" yWindow="-120" windowWidth="29040" windowHeight="15720" xr2:uid="{00000000-000D-0000-FFFF-FFFF00000000}"/>
  </bookViews>
  <sheets>
    <sheet name="PLAN NABAVE SRED.RADA 2026." sheetId="8" r:id="rId1"/>
    <sheet name="NASLOVNA" sheetId="10" r:id="rId2"/>
  </sheets>
  <definedNames>
    <definedName name="_xlnm.Print_Area" localSheetId="0">'PLAN NABAVE SRED.RADA 2026.'!$A$1:$G$68</definedName>
    <definedName name="_xlnm.Print_Titles" localSheetId="0">'PLAN NABAVE SRED.RADA 2026.'!$11:$13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8" l="1"/>
  <c r="F18" i="8"/>
  <c r="F41" i="8"/>
  <c r="F27" i="8"/>
  <c r="F30" i="8"/>
  <c r="F16" i="8"/>
  <c r="F17" i="8"/>
  <c r="F48" i="8"/>
  <c r="F46" i="8"/>
  <c r="F47" i="8"/>
  <c r="F24" i="8" l="1"/>
  <c r="F25" i="8"/>
  <c r="F26" i="8"/>
  <c r="F33" i="8"/>
  <c r="F40" i="8"/>
  <c r="F28" i="8"/>
  <c r="F22" i="8"/>
  <c r="F29" i="8"/>
  <c r="F15" i="8"/>
  <c r="F53" i="8" l="1"/>
  <c r="F45" i="8"/>
  <c r="F49" i="8" s="1"/>
  <c r="F56" i="8" s="1"/>
  <c r="F39" i="8"/>
  <c r="F38" i="8"/>
  <c r="F37" i="8"/>
  <c r="F36" i="8"/>
  <c r="F35" i="8"/>
  <c r="F34" i="8"/>
  <c r="F32" i="8"/>
  <c r="F31" i="8"/>
  <c r="F23" i="8"/>
  <c r="F21" i="8"/>
</calcChain>
</file>

<file path=xl/sharedStrings.xml><?xml version="1.0" encoding="utf-8"?>
<sst xmlns="http://schemas.openxmlformats.org/spreadsheetml/2006/main" count="125" uniqueCount="87">
  <si>
    <t>Red. br.</t>
  </si>
  <si>
    <t>JEDINICA MJERE</t>
  </si>
  <si>
    <t xml:space="preserve">KOLIČINA </t>
  </si>
  <si>
    <t>NAPOMENA</t>
  </si>
  <si>
    <t>A</t>
  </si>
  <si>
    <t>VOZILA</t>
  </si>
  <si>
    <t>kom.</t>
  </si>
  <si>
    <t>kompl.</t>
  </si>
  <si>
    <t>UKUPNO A</t>
  </si>
  <si>
    <t>B</t>
  </si>
  <si>
    <t>OPREMA I KRUPNI ALAT</t>
  </si>
  <si>
    <t>Zaštitna odjeća i obuća</t>
  </si>
  <si>
    <t>UKUPNO B</t>
  </si>
  <si>
    <t>C</t>
  </si>
  <si>
    <t>POGONSKO-POSLOVNI INVENTAR</t>
  </si>
  <si>
    <t>UKUPNO C</t>
  </si>
  <si>
    <t xml:space="preserve">  </t>
  </si>
  <si>
    <t>IZVOR FINANCIRANJA</t>
  </si>
  <si>
    <t>1</t>
  </si>
  <si>
    <t>UKUPNO</t>
  </si>
  <si>
    <t>kom</t>
  </si>
  <si>
    <t>D</t>
  </si>
  <si>
    <t>OSTALE POTREBE</t>
  </si>
  <si>
    <t>UKUPNO D</t>
  </si>
  <si>
    <t>UKUPNO A+B+C+D</t>
  </si>
  <si>
    <t>Ostale nepredviđene potrebe prema prioritetima</t>
  </si>
  <si>
    <t xml:space="preserve">N A Z I V  S R E D S T A V A   R A D A </t>
  </si>
  <si>
    <t>Trimer za košenje</t>
  </si>
  <si>
    <t>Sitan pribor i alat</t>
  </si>
  <si>
    <t>Redovna zamjena /za sve djelatnosti</t>
  </si>
  <si>
    <t>Novo / gospodarenje otpadom</t>
  </si>
  <si>
    <t>Zamjena i nova potreba / izgradnja, mehanička radionica</t>
  </si>
  <si>
    <t>Novo i zamjena postojećih / sve djelatnosti</t>
  </si>
  <si>
    <t xml:space="preserve">               </t>
  </si>
  <si>
    <t xml:space="preserve">Novo / gospodarenje otpadom </t>
  </si>
  <si>
    <t>Zamjena / gospodarenje otpadom</t>
  </si>
  <si>
    <t>Komunalac Požega d.o.o. - iz vlastitih sredstava i cijene usluga</t>
  </si>
  <si>
    <t>PLAN NABAVE</t>
  </si>
  <si>
    <t>Popuna / gospodarenje otpadom</t>
  </si>
  <si>
    <t>Zamjena za dotrajali / javna higijena i groblje</t>
  </si>
  <si>
    <t>Popuna / javna higijena</t>
  </si>
  <si>
    <t>Pocinčani kontejneri 1100 l za komunalni otpad</t>
  </si>
  <si>
    <t>PE posude za komunalni otpad 120l (zelene)</t>
  </si>
  <si>
    <t>Zamjenski poklopci za PEHD posude (120L, 1100 L)</t>
  </si>
  <si>
    <t>Fond za zaštitu okoliša i energetsku učinkovitost ( EU sredstva)</t>
  </si>
  <si>
    <t xml:space="preserve">                              </t>
  </si>
  <si>
    <t xml:space="preserve">                                                              </t>
  </si>
  <si>
    <t xml:space="preserve">Motorna pila </t>
  </si>
  <si>
    <t>Zamjena / gospodarenje otpadom / javna higijena</t>
  </si>
  <si>
    <t>Vreće prikupljanje otpada (papir, staklo, plastika, komunalni otpad)</t>
  </si>
  <si>
    <t>2</t>
  </si>
  <si>
    <t>Zaštitne rukavice</t>
  </si>
  <si>
    <t>Plan nabave sredstava rada izrađen je temeljem realnih potreba za kvalitetno obavljanje svih djelatnosti koje se obavljaju sukladno zakonskim i drugim važećim aktima jedinica lokalne samouprave, a u cilju osiguranja trajnog i kvalitetnog provođenja djelatnosti te osiguranja održavanja komunalnih i drugih  objekata u stanju funkcionalne sposobnosti.  Navedena vozila, oprema, krupni alat, pogonsko poslovni inventar bit će nabavljani tijekom godine po prioritetima i priljevu izvora financiranja,  tako da se kvaliteta usluge ne ugrožava, a ujedno da se novim sredstvima rada koja služe kao nadopuna, zadrži trend pozitivnog rasta kvalitete naših usluga. U stavci pod "Ostale potrebe" predviđena su sredstva za eventualne hitne potrebe koje nisu predviđene u ostalim stavkama. Nabavom novih sredstava rada smanjuju se  troškovi održavanja i utrošak energije istih, a očekivana efikasnost rada treba biti veća. Nabava će se obaviti određenom dinamikom u skladu s propisima Zakona o javnoj nabavi.</t>
  </si>
  <si>
    <t>Motorna puhalica za lišće velika</t>
  </si>
  <si>
    <t>Pocinčani kontejneri 1100 l s plavim poklopcem za papir</t>
  </si>
  <si>
    <r>
      <t>PROCIJENJENA VRIJEDNOST /</t>
    </r>
    <r>
      <rPr>
        <b/>
        <sz val="10"/>
        <rFont val="Calibri"/>
        <family val="2"/>
        <charset val="238"/>
      </rPr>
      <t>€</t>
    </r>
    <r>
      <rPr>
        <b/>
        <sz val="10"/>
        <rFont val="Arial Narrow"/>
        <family val="2"/>
        <charset val="238"/>
      </rPr>
      <t>/</t>
    </r>
  </si>
  <si>
    <r>
      <t xml:space="preserve">PROCIJENJENA  JEDINIČNA NABAVNA CIJENA </t>
    </r>
    <r>
      <rPr>
        <b/>
        <sz val="10"/>
        <rFont val="Arial Narrow"/>
        <family val="2"/>
        <charset val="238"/>
      </rPr>
      <t>/</t>
    </r>
    <r>
      <rPr>
        <b/>
        <sz val="10"/>
        <rFont val="Calibri"/>
        <family val="2"/>
        <charset val="238"/>
      </rPr>
      <t>€</t>
    </r>
    <r>
      <rPr>
        <b/>
        <sz val="8"/>
        <rFont val="Arial Narrow"/>
        <family val="2"/>
        <charset val="238"/>
      </rPr>
      <t>/</t>
    </r>
  </si>
  <si>
    <t>PROCIJENJENO  /EUR/</t>
  </si>
  <si>
    <t>Novo - gospodarenje otpadom</t>
  </si>
  <si>
    <t xml:space="preserve">Popuna / gospodarenje otpadom </t>
  </si>
  <si>
    <t>Čipovi i oprema za elektronsku evidenciju odvoza komunalnog otpada</t>
  </si>
  <si>
    <t>Metalni kontejner 7 m3 otvoreni</t>
  </si>
  <si>
    <t>Metalni kontejner 10 m3 otvoreni</t>
  </si>
  <si>
    <t>Rezervni dijelovi za parkirne automate</t>
  </si>
  <si>
    <t>Zamjena / parkirna služba</t>
  </si>
  <si>
    <t>PLAN NABAVE SREDSTAVA RADA 2026.</t>
  </si>
  <si>
    <t>Požega, prosinac 2025. g.</t>
  </si>
  <si>
    <t>U Požegi, 11.12.2025. g.</t>
  </si>
  <si>
    <t>Marijana Puntarić, dipl.oec.</t>
  </si>
  <si>
    <t>PLAN NABAVE SREDSTAVA RADA ZA 2026. GODINU</t>
  </si>
  <si>
    <t xml:space="preserve">Novo - javna higijena </t>
  </si>
  <si>
    <t>Nabava rovokopača utovarivača</t>
  </si>
  <si>
    <t>PE posude za komunalni otpad 240l (zelene)</t>
  </si>
  <si>
    <t>PE posude za biootpad 120l (smeđe)</t>
  </si>
  <si>
    <t>PE posude za papir 240l (plave)</t>
  </si>
  <si>
    <t>Namještaj za adaptaciju prostora porte na odlagalištu otpada</t>
  </si>
  <si>
    <t>Direktorica:</t>
  </si>
  <si>
    <t>Mjerač vlage za kompostanu</t>
  </si>
  <si>
    <t>Meteorološka stanica</t>
  </si>
  <si>
    <t>Metalni abroll kontejner 38 m3</t>
  </si>
  <si>
    <t>Metalni kontejner 5 m3 otvoreni</t>
  </si>
  <si>
    <t>Pumpa za vodu za odlagalište Vinogradine</t>
  </si>
  <si>
    <t>Leasing</t>
  </si>
  <si>
    <t>3</t>
  </si>
  <si>
    <t>Kombi s jednostrukom kabinom, ugrađenom hidraul.dizalicom i kipom putem financ.leasinga</t>
  </si>
  <si>
    <t>Specijalno komunalno vozilo za sakupljanje otpada 19 m3 putem financ. leasinga</t>
  </si>
  <si>
    <t>Računalno informatička oprema (računala, pisači, scanneri, licence, server, WI-FI...)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</si>
</sst>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b/>
      <sz val="11"/>
      <name val="Arial Narrow"/>
      <family val="2"/>
      <charset val="238"/>
    </font>
    <font>
      <b/>
      <sz val="9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1"/>
      <name val="Arial CE"/>
      <charset val="238"/>
    </font>
    <font>
      <sz val="10"/>
      <name val="Arial Narrow"/>
      <family val="2"/>
      <charset val="238"/>
    </font>
    <font>
      <b/>
      <sz val="8"/>
      <name val="Arial"/>
      <family val="2"/>
      <charset val="238"/>
    </font>
    <font>
      <sz val="12"/>
      <name val="Arial Black"/>
      <family val="2"/>
      <charset val="238"/>
    </font>
    <font>
      <sz val="7"/>
      <name val="Arial Black"/>
      <family val="2"/>
      <charset val="238"/>
    </font>
    <font>
      <sz val="11"/>
      <name val="Arial Narrow"/>
      <family val="2"/>
      <charset val="238"/>
    </font>
    <font>
      <b/>
      <sz val="8"/>
      <name val="Arial Narrow"/>
      <family val="2"/>
      <charset val="238"/>
    </font>
    <font>
      <b/>
      <sz val="7"/>
      <name val="Arial Narrow"/>
      <family val="2"/>
      <charset val="238"/>
    </font>
    <font>
      <sz val="7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1" applyAlignment="1" applyProtection="1"/>
    <xf numFmtId="0" fontId="8" fillId="1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/>
    </xf>
    <xf numFmtId="4" fontId="11" fillId="3" borderId="0" xfId="0" applyNumberFormat="1" applyFont="1" applyFill="1" applyAlignment="1">
      <alignment horizontal="right" vertical="center"/>
    </xf>
    <xf numFmtId="4" fontId="9" fillId="0" borderId="0" xfId="0" applyNumberFormat="1" applyFont="1" applyAlignment="1">
      <alignment horizontal="right" wrapText="1"/>
    </xf>
    <xf numFmtId="0" fontId="13" fillId="0" borderId="0" xfId="0" applyFont="1"/>
    <xf numFmtId="4" fontId="10" fillId="0" borderId="0" xfId="0" applyNumberFormat="1" applyFont="1" applyAlignment="1">
      <alignment horizontal="right"/>
    </xf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1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/>
    </xf>
    <xf numFmtId="0" fontId="8" fillId="1" borderId="2" xfId="0" applyFont="1" applyFill="1" applyBorder="1" applyAlignment="1">
      <alignment horizontal="left" vertical="center"/>
    </xf>
    <xf numFmtId="0" fontId="8" fillId="1" borderId="2" xfId="0" applyFont="1" applyFill="1" applyBorder="1" applyAlignment="1">
      <alignment vertical="center"/>
    </xf>
    <xf numFmtId="3" fontId="8" fillId="1" borderId="2" xfId="0" applyNumberFormat="1" applyFont="1" applyFill="1" applyBorder="1" applyAlignment="1">
      <alignment vertical="center"/>
    </xf>
    <xf numFmtId="3" fontId="8" fillId="1" borderId="2" xfId="0" applyNumberFormat="1" applyFont="1" applyFill="1" applyBorder="1" applyAlignment="1" applyProtection="1">
      <alignment vertical="center"/>
      <protection locked="0" hidden="1"/>
    </xf>
    <xf numFmtId="0" fontId="2" fillId="0" borderId="2" xfId="0" applyFont="1" applyBorder="1" applyAlignment="1">
      <alignment vertical="center"/>
    </xf>
    <xf numFmtId="3" fontId="2" fillId="1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3" fillId="0" borderId="0" xfId="0" applyFont="1"/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Continuous" vertical="top"/>
    </xf>
    <xf numFmtId="3" fontId="3" fillId="0" borderId="0" xfId="0" applyNumberFormat="1" applyFont="1" applyAlignment="1">
      <alignment horizontal="centerContinuous" vertical="top"/>
    </xf>
    <xf numFmtId="0" fontId="2" fillId="0" borderId="0" xfId="0" applyFont="1" applyAlignment="1">
      <alignment vertical="top"/>
    </xf>
    <xf numFmtId="4" fontId="1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Continuous" vertical="top"/>
    </xf>
    <xf numFmtId="3" fontId="2" fillId="0" borderId="0" xfId="0" applyNumberFormat="1" applyFont="1" applyAlignment="1">
      <alignment horizontal="centerContinuous" vertical="top"/>
    </xf>
    <xf numFmtId="49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49" fontId="15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4" fontId="9" fillId="0" borderId="1" xfId="0" applyNumberFormat="1" applyFont="1" applyBorder="1" applyAlignment="1">
      <alignment vertical="top"/>
    </xf>
    <xf numFmtId="3" fontId="9" fillId="0" borderId="1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0" fontId="19" fillId="1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0" fontId="21" fillId="0" borderId="2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3" fontId="22" fillId="0" borderId="2" xfId="0" applyNumberFormat="1" applyFont="1" applyBorder="1" applyAlignment="1">
      <alignment vertical="center" wrapText="1"/>
    </xf>
    <xf numFmtId="3" fontId="22" fillId="0" borderId="2" xfId="0" applyNumberFormat="1" applyFont="1" applyBorder="1" applyAlignment="1" applyProtection="1">
      <alignment vertical="center" wrapText="1"/>
      <protection locked="0" hidden="1"/>
    </xf>
    <xf numFmtId="0" fontId="21" fillId="0" borderId="0" xfId="0" applyFont="1" applyAlignment="1">
      <alignment vertical="center"/>
    </xf>
    <xf numFmtId="3" fontId="8" fillId="2" borderId="2" xfId="0" applyNumberFormat="1" applyFont="1" applyFill="1" applyBorder="1" applyAlignment="1" applyProtection="1">
      <alignment vertical="center" wrapText="1"/>
      <protection locked="0" hidden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3" fontId="21" fillId="0" borderId="2" xfId="0" applyNumberFormat="1" applyFont="1" applyBorder="1" applyAlignment="1">
      <alignment vertical="center" wrapText="1"/>
    </xf>
    <xf numFmtId="3" fontId="21" fillId="0" borderId="2" xfId="0" applyNumberFormat="1" applyFont="1" applyBorder="1" applyAlignment="1" applyProtection="1">
      <alignment vertical="center" wrapText="1"/>
      <protection locked="0" hidden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3" fontId="8" fillId="2" borderId="2" xfId="0" applyNumberFormat="1" applyFont="1" applyFill="1" applyBorder="1" applyAlignment="1">
      <alignment vertical="center" wrapText="1"/>
    </xf>
    <xf numFmtId="0" fontId="8" fillId="1" borderId="2" xfId="0" applyFont="1" applyFill="1" applyBorder="1" applyAlignment="1">
      <alignment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3" fontId="21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8" fillId="1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3" fontId="20" fillId="0" borderId="2" xfId="0" applyNumberFormat="1" applyFont="1" applyBorder="1" applyAlignment="1" applyProtection="1">
      <alignment vertical="center" wrapText="1"/>
      <protection locked="0" hidden="1"/>
    </xf>
    <xf numFmtId="3" fontId="8" fillId="2" borderId="2" xfId="0" applyNumberFormat="1" applyFont="1" applyFill="1" applyBorder="1" applyAlignment="1" applyProtection="1">
      <alignment vertical="center"/>
      <protection locked="0" hidden="1"/>
    </xf>
    <xf numFmtId="0" fontId="20" fillId="4" borderId="2" xfId="0" applyFont="1" applyFill="1" applyBorder="1" applyAlignment="1">
      <alignment horizontal="right" vertical="center"/>
    </xf>
    <xf numFmtId="3" fontId="20" fillId="4" borderId="2" xfId="0" applyNumberFormat="1" applyFont="1" applyFill="1" applyBorder="1" applyAlignment="1" applyProtection="1">
      <alignment vertical="center"/>
      <protection locked="0" hidden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3" fontId="22" fillId="0" borderId="2" xfId="0" applyNumberFormat="1" applyFont="1" applyBorder="1" applyAlignment="1">
      <alignment vertical="center"/>
    </xf>
    <xf numFmtId="3" fontId="22" fillId="0" borderId="2" xfId="0" applyNumberFormat="1" applyFont="1" applyBorder="1" applyAlignment="1" applyProtection="1">
      <alignment vertical="center"/>
      <protection locked="0" hidden="1"/>
    </xf>
    <xf numFmtId="0" fontId="21" fillId="0" borderId="2" xfId="0" applyFont="1" applyBorder="1" applyAlignment="1">
      <alignment vertical="center"/>
    </xf>
    <xf numFmtId="0" fontId="18" fillId="1" borderId="2" xfId="0" applyFont="1" applyFill="1" applyBorder="1" applyAlignment="1">
      <alignment vertical="center"/>
    </xf>
    <xf numFmtId="3" fontId="8" fillId="1" borderId="2" xfId="0" applyNumberFormat="1" applyFont="1" applyFill="1" applyBorder="1" applyAlignment="1">
      <alignment horizontal="right" vertical="center"/>
    </xf>
    <xf numFmtId="3" fontId="8" fillId="1" borderId="2" xfId="0" applyNumberFormat="1" applyFont="1" applyFill="1" applyBorder="1" applyAlignment="1" applyProtection="1">
      <alignment horizontal="right" vertical="center"/>
      <protection locked="0" hidden="1"/>
    </xf>
    <xf numFmtId="0" fontId="22" fillId="5" borderId="2" xfId="0" applyFont="1" applyFill="1" applyBorder="1" applyAlignment="1">
      <alignment vertical="center"/>
    </xf>
    <xf numFmtId="3" fontId="19" fillId="5" borderId="2" xfId="0" applyNumberFormat="1" applyFont="1" applyFill="1" applyBorder="1" applyAlignment="1">
      <alignment horizontal="right" vertical="center"/>
    </xf>
    <xf numFmtId="3" fontId="19" fillId="5" borderId="2" xfId="0" applyNumberFormat="1" applyFont="1" applyFill="1" applyBorder="1" applyAlignment="1" applyProtection="1">
      <alignment horizontal="right" vertical="center"/>
      <protection locked="0" hidden="1"/>
    </xf>
    <xf numFmtId="0" fontId="21" fillId="5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19" fillId="0" borderId="2" xfId="0" applyNumberFormat="1" applyFont="1" applyBorder="1" applyAlignment="1">
      <alignment horizontal="left" vertical="top"/>
    </xf>
    <xf numFmtId="3" fontId="22" fillId="0" borderId="2" xfId="0" applyNumberFormat="1" applyFont="1" applyBorder="1" applyAlignment="1">
      <alignment vertical="top"/>
    </xf>
    <xf numFmtId="3" fontId="1" fillId="0" borderId="2" xfId="0" applyNumberFormat="1" applyFont="1" applyBorder="1" applyAlignment="1">
      <alignment vertical="center"/>
    </xf>
    <xf numFmtId="49" fontId="19" fillId="2" borderId="2" xfId="0" applyNumberFormat="1" applyFont="1" applyFill="1" applyBorder="1" applyAlignment="1">
      <alignment horizontal="justify" vertical="center"/>
    </xf>
    <xf numFmtId="3" fontId="15" fillId="1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3" fontId="25" fillId="1" borderId="2" xfId="0" applyNumberFormat="1" applyFont="1" applyFill="1" applyBorder="1" applyAlignment="1">
      <alignment horizontal="right" vertical="center"/>
    </xf>
    <xf numFmtId="3" fontId="4" fillId="1" borderId="2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2" fillId="0" borderId="0" xfId="0" applyFont="1"/>
    <xf numFmtId="3" fontId="22" fillId="0" borderId="5" xfId="0" applyNumberFormat="1" applyFont="1" applyBorder="1" applyAlignment="1">
      <alignment vertical="center" wrapText="1"/>
    </xf>
    <xf numFmtId="49" fontId="15" fillId="0" borderId="0" xfId="0" applyNumberFormat="1" applyFont="1" applyAlignment="1">
      <alignment horizontal="left" vertical="top"/>
    </xf>
    <xf numFmtId="4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0" fontId="22" fillId="0" borderId="2" xfId="0" applyFont="1" applyBorder="1" applyAlignment="1">
      <alignment horizontal="left" vertical="center"/>
    </xf>
    <xf numFmtId="0" fontId="27" fillId="0" borderId="0" xfId="0" applyFont="1"/>
    <xf numFmtId="4" fontId="11" fillId="0" borderId="0" xfId="0" applyNumberFormat="1" applyFont="1" applyAlignment="1">
      <alignment horizontal="center" vertical="center"/>
    </xf>
    <xf numFmtId="3" fontId="15" fillId="1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25" fillId="1" borderId="2" xfId="0" applyNumberFormat="1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1371600</xdr:colOff>
      <xdr:row>4</xdr:row>
      <xdr:rowOff>20317</xdr:rowOff>
    </xdr:to>
    <xdr:pic>
      <xdr:nvPicPr>
        <xdr:cNvPr id="8420" name="Picture 1">
          <a:extLst>
            <a:ext uri="{FF2B5EF4-FFF2-40B4-BE49-F238E27FC236}">
              <a16:creationId xmlns:a16="http://schemas.microsoft.com/office/drawing/2014/main" id="{00000000-0008-0000-0300-0000E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647824" cy="53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133350</xdr:colOff>
      <xdr:row>4</xdr:row>
      <xdr:rowOff>47625</xdr:rowOff>
    </xdr:to>
    <xdr:pic>
      <xdr:nvPicPr>
        <xdr:cNvPr id="13375" name="Picture 1">
          <a:extLst>
            <a:ext uri="{FF2B5EF4-FFF2-40B4-BE49-F238E27FC236}">
              <a16:creationId xmlns:a16="http://schemas.microsoft.com/office/drawing/2014/main" id="{00000000-0008-0000-0400-00003F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71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"/>
  <sheetViews>
    <sheetView tabSelected="1" zoomScaleNormal="100" workbookViewId="0">
      <selection activeCell="J9" sqref="J9"/>
    </sheetView>
  </sheetViews>
  <sheetFormatPr defaultColWidth="9.140625" defaultRowHeight="12.75" x14ac:dyDescent="0.2"/>
  <cols>
    <col min="1" max="1" width="4.140625" style="2" customWidth="1"/>
    <col min="2" max="2" width="39.5703125" style="2" customWidth="1"/>
    <col min="3" max="3" width="7.28515625" style="2" customWidth="1"/>
    <col min="4" max="4" width="7.5703125" style="2" customWidth="1"/>
    <col min="5" max="5" width="11.140625" style="4" customWidth="1"/>
    <col min="6" max="6" width="11.42578125" style="4" customWidth="1"/>
    <col min="7" max="7" width="25.5703125" style="4" customWidth="1"/>
    <col min="8" max="8" width="11.7109375" style="2" customWidth="1"/>
    <col min="9" max="10" width="11.5703125" style="15" customWidth="1"/>
    <col min="11" max="11" width="11.5703125" style="2" customWidth="1"/>
    <col min="12" max="16384" width="9.140625" style="2"/>
  </cols>
  <sheetData>
    <row r="1" spans="1:12" s="45" customFormat="1" ht="11.1" customHeight="1" x14ac:dyDescent="0.2">
      <c r="A1" s="40"/>
      <c r="B1" s="41"/>
      <c r="C1" s="42"/>
      <c r="D1" s="43"/>
      <c r="E1" s="44"/>
      <c r="F1" s="44"/>
      <c r="G1" s="44"/>
      <c r="I1" s="46"/>
      <c r="J1" s="46"/>
    </row>
    <row r="2" spans="1:12" s="45" customFormat="1" ht="11.1" customHeight="1" x14ac:dyDescent="0.2">
      <c r="A2" s="40"/>
      <c r="B2" s="41"/>
      <c r="C2" s="42"/>
      <c r="D2" s="47"/>
      <c r="E2" s="48"/>
      <c r="F2" s="48"/>
      <c r="G2" s="48"/>
      <c r="I2" s="46"/>
      <c r="J2" s="46"/>
    </row>
    <row r="3" spans="1:12" s="45" customFormat="1" ht="11.1" customHeight="1" x14ac:dyDescent="0.2">
      <c r="A3" s="49"/>
      <c r="C3" s="50"/>
      <c r="E3" s="51"/>
      <c r="F3" s="51"/>
      <c r="G3" s="51"/>
      <c r="I3" s="46"/>
      <c r="J3" s="46"/>
    </row>
    <row r="4" spans="1:12" s="41" customFormat="1" ht="11.1" customHeight="1" x14ac:dyDescent="0.2">
      <c r="A4" s="40"/>
      <c r="C4" s="42"/>
      <c r="E4" s="52"/>
      <c r="F4" s="52"/>
      <c r="G4" s="52"/>
      <c r="I4" s="46"/>
      <c r="J4" s="46"/>
    </row>
    <row r="5" spans="1:12" s="57" customFormat="1" ht="11.1" customHeight="1" x14ac:dyDescent="0.2">
      <c r="A5" s="53" t="s">
        <v>33</v>
      </c>
      <c r="B5" s="54"/>
      <c r="C5" s="55"/>
      <c r="D5" s="54"/>
      <c r="E5" s="56"/>
      <c r="F5" s="56"/>
      <c r="G5" s="56"/>
      <c r="I5" s="46"/>
      <c r="J5" s="46"/>
    </row>
    <row r="6" spans="1:12" s="57" customFormat="1" ht="11.1" customHeight="1" x14ac:dyDescent="0.2">
      <c r="A6" s="125"/>
      <c r="C6" s="126"/>
      <c r="E6" s="127"/>
      <c r="F6" s="127"/>
      <c r="G6" s="127"/>
      <c r="I6" s="46"/>
      <c r="J6" s="46"/>
    </row>
    <row r="7" spans="1:12" s="1" customFormat="1" ht="15.75" customHeight="1" x14ac:dyDescent="0.2">
      <c r="A7" s="136" t="s">
        <v>69</v>
      </c>
      <c r="B7" s="136"/>
      <c r="C7" s="136"/>
      <c r="D7" s="136"/>
      <c r="E7" s="136"/>
      <c r="F7" s="136"/>
      <c r="G7" s="136"/>
      <c r="I7" s="14"/>
      <c r="J7" s="14"/>
    </row>
    <row r="8" spans="1:12" ht="14.25" customHeight="1" x14ac:dyDescent="0.25">
      <c r="A8" s="58"/>
      <c r="B8" s="58"/>
      <c r="C8" s="58"/>
      <c r="D8" s="58"/>
      <c r="E8" s="58"/>
      <c r="F8" s="58"/>
      <c r="G8" s="58"/>
    </row>
    <row r="9" spans="1:12" s="1" customFormat="1" ht="132" customHeight="1" x14ac:dyDescent="0.2">
      <c r="A9" s="137" t="s">
        <v>52</v>
      </c>
      <c r="B9" s="137"/>
      <c r="C9" s="137"/>
      <c r="D9" s="137"/>
      <c r="E9" s="137"/>
      <c r="F9" s="137"/>
      <c r="G9" s="137"/>
      <c r="I9" s="14"/>
      <c r="J9" s="14"/>
    </row>
    <row r="10" spans="1:12" s="1" customFormat="1" ht="11.25" customHeight="1" x14ac:dyDescent="0.2">
      <c r="A10" s="59"/>
      <c r="B10" s="59"/>
      <c r="C10" s="59"/>
      <c r="D10" s="59"/>
      <c r="E10" s="59"/>
      <c r="F10" s="59"/>
      <c r="G10" s="59"/>
      <c r="I10" s="130"/>
      <c r="J10" s="130"/>
    </row>
    <row r="11" spans="1:12" ht="18.75" customHeight="1" x14ac:dyDescent="0.2">
      <c r="A11" s="12"/>
      <c r="B11" s="12"/>
      <c r="C11" s="12"/>
      <c r="D11" s="140" t="s">
        <v>37</v>
      </c>
      <c r="E11" s="141"/>
      <c r="F11" s="141"/>
      <c r="G11" s="12"/>
      <c r="J11" s="17"/>
      <c r="K11" s="34"/>
      <c r="L11" s="129"/>
    </row>
    <row r="12" spans="1:12" s="63" customFormat="1" ht="54.75" customHeight="1" x14ac:dyDescent="0.2">
      <c r="A12" s="60" t="s">
        <v>0</v>
      </c>
      <c r="B12" s="60" t="s">
        <v>26</v>
      </c>
      <c r="C12" s="60" t="s">
        <v>1</v>
      </c>
      <c r="D12" s="60" t="s">
        <v>2</v>
      </c>
      <c r="E12" s="61" t="s">
        <v>56</v>
      </c>
      <c r="F12" s="61" t="s">
        <v>55</v>
      </c>
      <c r="G12" s="62" t="s">
        <v>3</v>
      </c>
      <c r="I12" s="64"/>
      <c r="J12" s="64"/>
    </row>
    <row r="13" spans="1:12" s="67" customFormat="1" ht="12.75" customHeight="1" x14ac:dyDescent="0.2">
      <c r="A13" s="65">
        <v>1</v>
      </c>
      <c r="B13" s="65">
        <v>2</v>
      </c>
      <c r="C13" s="65">
        <v>3</v>
      </c>
      <c r="D13" s="65">
        <v>4</v>
      </c>
      <c r="E13" s="66">
        <v>5</v>
      </c>
      <c r="F13" s="66">
        <v>6</v>
      </c>
      <c r="G13" s="65">
        <v>7</v>
      </c>
      <c r="I13" s="13"/>
      <c r="J13" s="13"/>
    </row>
    <row r="14" spans="1:12" s="11" customFormat="1" ht="15" customHeight="1" x14ac:dyDescent="0.2">
      <c r="A14" s="68" t="s">
        <v>4</v>
      </c>
      <c r="B14" s="138" t="s">
        <v>5</v>
      </c>
      <c r="C14" s="138"/>
      <c r="D14" s="69"/>
      <c r="E14" s="69"/>
      <c r="F14" s="69"/>
      <c r="G14" s="28"/>
      <c r="I14" s="13"/>
      <c r="J14" s="13"/>
    </row>
    <row r="15" spans="1:12" s="74" customFormat="1" ht="21" customHeight="1" x14ac:dyDescent="0.2">
      <c r="A15" s="70">
        <v>1</v>
      </c>
      <c r="B15" s="71" t="s">
        <v>71</v>
      </c>
      <c r="C15" s="70" t="s">
        <v>6</v>
      </c>
      <c r="D15" s="70">
        <v>1</v>
      </c>
      <c r="E15" s="72">
        <v>133000</v>
      </c>
      <c r="F15" s="73">
        <f>D15*E15</f>
        <v>133000</v>
      </c>
      <c r="G15" s="71" t="s">
        <v>70</v>
      </c>
      <c r="I15" s="13"/>
      <c r="J15" s="13"/>
      <c r="K15" s="36"/>
      <c r="L15" s="88"/>
    </row>
    <row r="16" spans="1:12" s="74" customFormat="1" ht="21" customHeight="1" x14ac:dyDescent="0.2">
      <c r="A16" s="70">
        <v>2</v>
      </c>
      <c r="B16" s="71" t="s">
        <v>85</v>
      </c>
      <c r="C16" s="70" t="s">
        <v>6</v>
      </c>
      <c r="D16" s="70">
        <v>1</v>
      </c>
      <c r="E16" s="72">
        <v>280000</v>
      </c>
      <c r="F16" s="73">
        <f t="shared" ref="F16:F17" si="0">D16*E16</f>
        <v>280000</v>
      </c>
      <c r="G16" s="71" t="s">
        <v>30</v>
      </c>
      <c r="I16" s="13"/>
      <c r="J16" s="13"/>
      <c r="K16" s="36"/>
      <c r="L16" s="88"/>
    </row>
    <row r="17" spans="1:12" s="74" customFormat="1" ht="21" customHeight="1" x14ac:dyDescent="0.2">
      <c r="A17" s="70">
        <v>3</v>
      </c>
      <c r="B17" s="71" t="s">
        <v>84</v>
      </c>
      <c r="C17" s="70" t="s">
        <v>6</v>
      </c>
      <c r="D17" s="70">
        <v>1</v>
      </c>
      <c r="E17" s="72">
        <v>90000</v>
      </c>
      <c r="F17" s="73">
        <f t="shared" si="0"/>
        <v>90000</v>
      </c>
      <c r="G17" s="71" t="s">
        <v>30</v>
      </c>
      <c r="I17" s="13"/>
      <c r="J17" s="13"/>
      <c r="K17" s="36"/>
      <c r="L17" s="88"/>
    </row>
    <row r="18" spans="1:12" s="77" customFormat="1" ht="15" customHeight="1" x14ac:dyDescent="0.2">
      <c r="A18" s="139" t="s">
        <v>8</v>
      </c>
      <c r="B18" s="139"/>
      <c r="C18" s="139"/>
      <c r="D18" s="75"/>
      <c r="E18" s="75"/>
      <c r="F18" s="75">
        <f>SUM(F15:F17)</f>
        <v>503000</v>
      </c>
      <c r="G18" s="76"/>
      <c r="I18" s="13"/>
      <c r="J18" s="13"/>
      <c r="K18" s="36"/>
    </row>
    <row r="19" spans="1:12" s="74" customFormat="1" ht="15" customHeight="1" x14ac:dyDescent="0.2">
      <c r="A19" s="78"/>
      <c r="B19" s="79"/>
      <c r="C19" s="78"/>
      <c r="D19" s="79"/>
      <c r="E19" s="80"/>
      <c r="F19" s="81"/>
      <c r="G19" s="79"/>
      <c r="I19" s="13"/>
      <c r="J19" s="13"/>
      <c r="K19" s="35"/>
    </row>
    <row r="20" spans="1:12" s="11" customFormat="1" ht="15" customHeight="1" x14ac:dyDescent="0.2">
      <c r="A20" s="82" t="s">
        <v>9</v>
      </c>
      <c r="B20" s="83" t="s">
        <v>10</v>
      </c>
      <c r="C20" s="83"/>
      <c r="D20" s="84"/>
      <c r="E20" s="85"/>
      <c r="F20" s="75"/>
      <c r="G20" s="86"/>
      <c r="I20" s="13"/>
      <c r="J20" s="13"/>
      <c r="K20" s="35"/>
    </row>
    <row r="21" spans="1:12" s="74" customFormat="1" ht="21" customHeight="1" x14ac:dyDescent="0.2">
      <c r="A21" s="87">
        <v>1</v>
      </c>
      <c r="B21" s="71" t="s">
        <v>41</v>
      </c>
      <c r="C21" s="70" t="s">
        <v>6</v>
      </c>
      <c r="D21" s="70">
        <v>50</v>
      </c>
      <c r="E21" s="124">
        <v>600</v>
      </c>
      <c r="F21" s="73">
        <f>D21*E21</f>
        <v>30000</v>
      </c>
      <c r="G21" s="71" t="s">
        <v>30</v>
      </c>
      <c r="H21" s="88"/>
      <c r="I21" s="13"/>
      <c r="J21" s="13"/>
      <c r="K21" s="35"/>
    </row>
    <row r="22" spans="1:12" s="74" customFormat="1" ht="21" customHeight="1" x14ac:dyDescent="0.2">
      <c r="A22" s="87">
        <v>2</v>
      </c>
      <c r="B22" s="71" t="s">
        <v>54</v>
      </c>
      <c r="C22" s="70" t="s">
        <v>6</v>
      </c>
      <c r="D22" s="70">
        <v>30</v>
      </c>
      <c r="E22" s="124">
        <v>630</v>
      </c>
      <c r="F22" s="73">
        <f>D22*E22</f>
        <v>18900</v>
      </c>
      <c r="G22" s="71" t="s">
        <v>30</v>
      </c>
      <c r="H22" s="88"/>
      <c r="I22" s="13"/>
      <c r="J22" s="13"/>
      <c r="K22" s="35"/>
    </row>
    <row r="23" spans="1:12" s="74" customFormat="1" ht="21" customHeight="1" x14ac:dyDescent="0.2">
      <c r="A23" s="87">
        <v>3</v>
      </c>
      <c r="B23" s="71" t="s">
        <v>42</v>
      </c>
      <c r="C23" s="70" t="s">
        <v>6</v>
      </c>
      <c r="D23" s="70">
        <v>500</v>
      </c>
      <c r="E23" s="124">
        <v>30</v>
      </c>
      <c r="F23" s="73">
        <f>D23*E23</f>
        <v>15000</v>
      </c>
      <c r="G23" s="71" t="s">
        <v>34</v>
      </c>
      <c r="I23" s="13"/>
      <c r="J23" s="13"/>
      <c r="K23" s="35"/>
    </row>
    <row r="24" spans="1:12" s="74" customFormat="1" ht="21" customHeight="1" x14ac:dyDescent="0.2">
      <c r="A24" s="87">
        <v>4</v>
      </c>
      <c r="B24" s="71" t="s">
        <v>72</v>
      </c>
      <c r="C24" s="70" t="s">
        <v>6</v>
      </c>
      <c r="D24" s="70">
        <v>50</v>
      </c>
      <c r="E24" s="124">
        <v>35</v>
      </c>
      <c r="F24" s="73">
        <f t="shared" ref="F24:F27" si="1">D24*E24</f>
        <v>1750</v>
      </c>
      <c r="G24" s="71" t="s">
        <v>34</v>
      </c>
      <c r="I24" s="13"/>
      <c r="J24" s="13"/>
      <c r="K24" s="35"/>
    </row>
    <row r="25" spans="1:12" s="74" customFormat="1" ht="21" customHeight="1" x14ac:dyDescent="0.2">
      <c r="A25" s="87">
        <v>5</v>
      </c>
      <c r="B25" s="71" t="s">
        <v>73</v>
      </c>
      <c r="C25" s="70" t="s">
        <v>6</v>
      </c>
      <c r="D25" s="70">
        <v>350</v>
      </c>
      <c r="E25" s="124">
        <v>30</v>
      </c>
      <c r="F25" s="73">
        <f t="shared" si="1"/>
        <v>10500</v>
      </c>
      <c r="G25" s="71" t="s">
        <v>34</v>
      </c>
      <c r="I25" s="13"/>
      <c r="J25" s="13"/>
      <c r="K25" s="35"/>
    </row>
    <row r="26" spans="1:12" s="74" customFormat="1" ht="21" customHeight="1" x14ac:dyDescent="0.2">
      <c r="A26" s="87">
        <v>6</v>
      </c>
      <c r="B26" s="71" t="s">
        <v>74</v>
      </c>
      <c r="C26" s="70" t="s">
        <v>6</v>
      </c>
      <c r="D26" s="70">
        <v>50</v>
      </c>
      <c r="E26" s="124">
        <v>35</v>
      </c>
      <c r="F26" s="73">
        <f t="shared" si="1"/>
        <v>1750</v>
      </c>
      <c r="G26" s="71" t="s">
        <v>34</v>
      </c>
      <c r="I26" s="13"/>
      <c r="J26" s="13"/>
      <c r="K26" s="35"/>
    </row>
    <row r="27" spans="1:12" s="74" customFormat="1" ht="21" customHeight="1" x14ac:dyDescent="0.2">
      <c r="A27" s="87">
        <v>7</v>
      </c>
      <c r="B27" s="71" t="s">
        <v>80</v>
      </c>
      <c r="C27" s="70" t="s">
        <v>20</v>
      </c>
      <c r="D27" s="70">
        <v>4</v>
      </c>
      <c r="E27" s="124">
        <v>1100</v>
      </c>
      <c r="F27" s="73">
        <f t="shared" si="1"/>
        <v>4400</v>
      </c>
      <c r="G27" s="71" t="s">
        <v>34</v>
      </c>
      <c r="I27" s="13"/>
      <c r="J27" s="13"/>
      <c r="K27" s="35"/>
    </row>
    <row r="28" spans="1:12" s="74" customFormat="1" ht="21" customHeight="1" x14ac:dyDescent="0.2">
      <c r="A28" s="87">
        <v>8</v>
      </c>
      <c r="B28" s="71" t="s">
        <v>61</v>
      </c>
      <c r="C28" s="70" t="s">
        <v>20</v>
      </c>
      <c r="D28" s="70">
        <v>3</v>
      </c>
      <c r="E28" s="72">
        <v>1200</v>
      </c>
      <c r="F28" s="73">
        <f t="shared" ref="F28:F30" si="2">D28*E28</f>
        <v>3600</v>
      </c>
      <c r="G28" s="71" t="s">
        <v>34</v>
      </c>
      <c r="I28" s="13"/>
      <c r="J28" s="13"/>
      <c r="K28" s="35"/>
      <c r="L28" s="88"/>
    </row>
    <row r="29" spans="1:12" s="74" customFormat="1" ht="21" customHeight="1" x14ac:dyDescent="0.2">
      <c r="A29" s="87">
        <v>9</v>
      </c>
      <c r="B29" s="71" t="s">
        <v>62</v>
      </c>
      <c r="C29" s="70" t="s">
        <v>20</v>
      </c>
      <c r="D29" s="70">
        <v>3</v>
      </c>
      <c r="E29" s="72">
        <v>1500</v>
      </c>
      <c r="F29" s="73">
        <f t="shared" si="2"/>
        <v>4500</v>
      </c>
      <c r="G29" s="71" t="s">
        <v>58</v>
      </c>
      <c r="H29" s="88"/>
      <c r="I29" s="13"/>
      <c r="J29" s="13"/>
      <c r="K29" s="35"/>
      <c r="L29" s="88"/>
    </row>
    <row r="30" spans="1:12" s="74" customFormat="1" ht="21" customHeight="1" x14ac:dyDescent="0.2">
      <c r="A30" s="87">
        <v>10</v>
      </c>
      <c r="B30" s="71" t="s">
        <v>79</v>
      </c>
      <c r="C30" s="70" t="s">
        <v>20</v>
      </c>
      <c r="D30" s="70">
        <v>2</v>
      </c>
      <c r="E30" s="72">
        <v>8600</v>
      </c>
      <c r="F30" s="73">
        <f t="shared" si="2"/>
        <v>17200</v>
      </c>
      <c r="G30" s="71" t="s">
        <v>58</v>
      </c>
      <c r="H30" s="88"/>
      <c r="I30" s="13"/>
      <c r="J30" s="13"/>
      <c r="K30" s="35"/>
      <c r="L30" s="88"/>
    </row>
    <row r="31" spans="1:12" s="74" customFormat="1" ht="19.5" customHeight="1" x14ac:dyDescent="0.2">
      <c r="A31" s="87">
        <v>11</v>
      </c>
      <c r="B31" s="71" t="s">
        <v>49</v>
      </c>
      <c r="C31" s="70" t="s">
        <v>7</v>
      </c>
      <c r="D31" s="70"/>
      <c r="E31" s="72">
        <v>10000</v>
      </c>
      <c r="F31" s="73">
        <f>E31</f>
        <v>10000</v>
      </c>
      <c r="G31" s="71" t="s">
        <v>38</v>
      </c>
      <c r="H31" s="89"/>
      <c r="I31" s="13"/>
      <c r="J31" s="13"/>
      <c r="K31" s="35"/>
    </row>
    <row r="32" spans="1:12" s="74" customFormat="1" ht="18.75" customHeight="1" x14ac:dyDescent="0.2">
      <c r="A32" s="87">
        <v>12</v>
      </c>
      <c r="B32" s="71" t="s">
        <v>43</v>
      </c>
      <c r="C32" s="70" t="s">
        <v>7</v>
      </c>
      <c r="D32" s="70"/>
      <c r="E32" s="72">
        <v>2500</v>
      </c>
      <c r="F32" s="73">
        <f>E32</f>
        <v>2500</v>
      </c>
      <c r="G32" s="71" t="s">
        <v>35</v>
      </c>
      <c r="I32" s="13"/>
      <c r="J32" s="13"/>
      <c r="K32" s="35"/>
    </row>
    <row r="33" spans="1:11" s="74" customFormat="1" ht="18.75" customHeight="1" x14ac:dyDescent="0.2">
      <c r="A33" s="87">
        <v>13</v>
      </c>
      <c r="B33" s="71" t="s">
        <v>63</v>
      </c>
      <c r="C33" s="70" t="s">
        <v>7</v>
      </c>
      <c r="D33" s="70"/>
      <c r="E33" s="72">
        <v>3000</v>
      </c>
      <c r="F33" s="73">
        <f>E33</f>
        <v>3000</v>
      </c>
      <c r="G33" s="71" t="s">
        <v>64</v>
      </c>
      <c r="I33" s="13"/>
      <c r="J33" s="13"/>
      <c r="K33" s="35"/>
    </row>
    <row r="34" spans="1:11" s="74" customFormat="1" ht="22.5" customHeight="1" x14ac:dyDescent="0.2">
      <c r="A34" s="87">
        <v>14</v>
      </c>
      <c r="B34" s="71" t="s">
        <v>47</v>
      </c>
      <c r="C34" s="70" t="s">
        <v>6</v>
      </c>
      <c r="D34" s="70">
        <v>1</v>
      </c>
      <c r="E34" s="72">
        <v>700</v>
      </c>
      <c r="F34" s="73">
        <f t="shared" ref="F34:F39" si="3">D34*E34</f>
        <v>700</v>
      </c>
      <c r="G34" s="71" t="s">
        <v>48</v>
      </c>
      <c r="I34" s="13"/>
      <c r="J34" s="13"/>
      <c r="K34" s="35"/>
    </row>
    <row r="35" spans="1:11" s="74" customFormat="1" ht="24" customHeight="1" x14ac:dyDescent="0.2">
      <c r="A35" s="87">
        <v>15</v>
      </c>
      <c r="B35" s="71" t="s">
        <v>27</v>
      </c>
      <c r="C35" s="70" t="s">
        <v>6</v>
      </c>
      <c r="D35" s="70">
        <v>2</v>
      </c>
      <c r="E35" s="72">
        <v>800</v>
      </c>
      <c r="F35" s="73">
        <f t="shared" si="3"/>
        <v>1600</v>
      </c>
      <c r="G35" s="71" t="s">
        <v>39</v>
      </c>
      <c r="I35" s="13"/>
      <c r="J35" s="13"/>
      <c r="K35" s="35"/>
    </row>
    <row r="36" spans="1:11" s="74" customFormat="1" ht="18.75" customHeight="1" x14ac:dyDescent="0.2">
      <c r="A36" s="87">
        <v>16</v>
      </c>
      <c r="B36" s="71" t="s">
        <v>53</v>
      </c>
      <c r="C36" s="70" t="s">
        <v>20</v>
      </c>
      <c r="D36" s="70">
        <v>2</v>
      </c>
      <c r="E36" s="72">
        <v>700</v>
      </c>
      <c r="F36" s="73">
        <f t="shared" si="3"/>
        <v>1400</v>
      </c>
      <c r="G36" s="71" t="s">
        <v>40</v>
      </c>
      <c r="I36" s="13"/>
      <c r="J36" s="13"/>
      <c r="K36" s="35"/>
    </row>
    <row r="37" spans="1:11" s="74" customFormat="1" ht="24" customHeight="1" x14ac:dyDescent="0.2">
      <c r="A37" s="87">
        <v>17</v>
      </c>
      <c r="B37" s="71" t="s">
        <v>28</v>
      </c>
      <c r="C37" s="70" t="s">
        <v>7</v>
      </c>
      <c r="D37" s="70">
        <v>1</v>
      </c>
      <c r="E37" s="72">
        <v>5000</v>
      </c>
      <c r="F37" s="73">
        <f t="shared" si="3"/>
        <v>5000</v>
      </c>
      <c r="G37" s="71" t="s">
        <v>31</v>
      </c>
      <c r="I37" s="13"/>
      <c r="J37" s="13"/>
      <c r="K37" s="35"/>
    </row>
    <row r="38" spans="1:11" s="74" customFormat="1" ht="19.5" customHeight="1" x14ac:dyDescent="0.2">
      <c r="A38" s="87">
        <v>18</v>
      </c>
      <c r="B38" s="71" t="s">
        <v>11</v>
      </c>
      <c r="C38" s="70" t="s">
        <v>7</v>
      </c>
      <c r="D38" s="70">
        <v>1</v>
      </c>
      <c r="E38" s="72">
        <v>38000</v>
      </c>
      <c r="F38" s="73">
        <f t="shared" si="3"/>
        <v>38000</v>
      </c>
      <c r="G38" s="71" t="s">
        <v>29</v>
      </c>
      <c r="H38" s="90"/>
      <c r="I38" s="91"/>
      <c r="J38" s="13"/>
      <c r="K38" s="35"/>
    </row>
    <row r="39" spans="1:11" s="74" customFormat="1" ht="19.5" customHeight="1" x14ac:dyDescent="0.2">
      <c r="A39" s="87">
        <v>19</v>
      </c>
      <c r="B39" s="71" t="s">
        <v>51</v>
      </c>
      <c r="C39" s="70" t="s">
        <v>7</v>
      </c>
      <c r="D39" s="70">
        <v>1</v>
      </c>
      <c r="E39" s="72">
        <v>3000</v>
      </c>
      <c r="F39" s="73">
        <f t="shared" si="3"/>
        <v>3000</v>
      </c>
      <c r="G39" s="71" t="s">
        <v>29</v>
      </c>
      <c r="H39" s="90"/>
      <c r="I39" s="91"/>
      <c r="J39" s="13"/>
      <c r="K39" s="35"/>
    </row>
    <row r="40" spans="1:11" s="74" customFormat="1" ht="21.75" customHeight="1" x14ac:dyDescent="0.2">
      <c r="A40" s="87">
        <v>20</v>
      </c>
      <c r="B40" s="71" t="s">
        <v>60</v>
      </c>
      <c r="C40" s="70" t="s">
        <v>7</v>
      </c>
      <c r="D40" s="70">
        <v>1</v>
      </c>
      <c r="E40" s="72">
        <v>26000</v>
      </c>
      <c r="F40" s="73">
        <f t="shared" ref="F40:F41" si="4">D40*E40</f>
        <v>26000</v>
      </c>
      <c r="G40" s="71" t="s">
        <v>59</v>
      </c>
      <c r="H40" s="90"/>
      <c r="I40" s="91"/>
      <c r="J40" s="13"/>
      <c r="K40" s="35"/>
    </row>
    <row r="41" spans="1:11" s="74" customFormat="1" ht="21.75" customHeight="1" x14ac:dyDescent="0.2">
      <c r="A41" s="87">
        <v>21</v>
      </c>
      <c r="B41" s="71" t="s">
        <v>81</v>
      </c>
      <c r="C41" s="70" t="s">
        <v>20</v>
      </c>
      <c r="D41" s="70">
        <v>1</v>
      </c>
      <c r="E41" s="72">
        <v>1000</v>
      </c>
      <c r="F41" s="73">
        <f t="shared" si="4"/>
        <v>1000</v>
      </c>
      <c r="G41" s="71" t="s">
        <v>34</v>
      </c>
      <c r="H41" s="90"/>
      <c r="I41" s="91"/>
      <c r="J41" s="13"/>
      <c r="K41" s="35"/>
    </row>
    <row r="42" spans="1:11" s="77" customFormat="1" ht="20.25" customHeight="1" x14ac:dyDescent="0.2">
      <c r="A42" s="139" t="s">
        <v>12</v>
      </c>
      <c r="B42" s="139"/>
      <c r="C42" s="139"/>
      <c r="D42" s="75"/>
      <c r="E42" s="75"/>
      <c r="F42" s="75">
        <f>SUM(F21:F41)</f>
        <v>199800</v>
      </c>
      <c r="G42" s="92"/>
      <c r="I42" s="13"/>
      <c r="J42" s="13"/>
      <c r="K42" s="35"/>
    </row>
    <row r="43" spans="1:11" s="74" customFormat="1" ht="14.25" customHeight="1" x14ac:dyDescent="0.2">
      <c r="A43" s="93"/>
      <c r="B43" s="93"/>
      <c r="C43" s="93"/>
      <c r="D43" s="93"/>
      <c r="E43" s="93"/>
      <c r="F43" s="94"/>
      <c r="G43" s="79"/>
      <c r="I43" s="13"/>
      <c r="J43" s="13"/>
      <c r="K43" s="35"/>
    </row>
    <row r="44" spans="1:11" s="7" customFormat="1" ht="15" customHeight="1" x14ac:dyDescent="0.2">
      <c r="A44" s="82" t="s">
        <v>13</v>
      </c>
      <c r="B44" s="133" t="s">
        <v>14</v>
      </c>
      <c r="C44" s="133"/>
      <c r="D44" s="84"/>
      <c r="E44" s="85"/>
      <c r="F44" s="75"/>
      <c r="G44" s="25"/>
      <c r="I44" s="14"/>
      <c r="J44" s="14"/>
      <c r="K44" s="37"/>
    </row>
    <row r="45" spans="1:11" s="1" customFormat="1" ht="27" customHeight="1" x14ac:dyDescent="0.2">
      <c r="A45" s="70">
        <v>1</v>
      </c>
      <c r="B45" s="71" t="s">
        <v>86</v>
      </c>
      <c r="C45" s="70" t="s">
        <v>7</v>
      </c>
      <c r="D45" s="70">
        <v>1</v>
      </c>
      <c r="E45" s="72">
        <v>22500</v>
      </c>
      <c r="F45" s="73">
        <f>D45*E45</f>
        <v>22500</v>
      </c>
      <c r="G45" s="71" t="s">
        <v>32</v>
      </c>
      <c r="I45" s="14"/>
      <c r="J45" s="14"/>
      <c r="K45" s="37"/>
    </row>
    <row r="46" spans="1:11" s="1" customFormat="1" ht="24.75" customHeight="1" x14ac:dyDescent="0.2">
      <c r="A46" s="70">
        <v>2</v>
      </c>
      <c r="B46" s="71" t="s">
        <v>75</v>
      </c>
      <c r="C46" s="70"/>
      <c r="D46" s="70">
        <v>1</v>
      </c>
      <c r="E46" s="72">
        <v>3000</v>
      </c>
      <c r="F46" s="73">
        <f t="shared" ref="F46:F48" si="5">D46*E46</f>
        <v>3000</v>
      </c>
      <c r="G46" s="71" t="s">
        <v>38</v>
      </c>
      <c r="I46" s="14"/>
      <c r="J46" s="14"/>
      <c r="K46" s="37"/>
    </row>
    <row r="47" spans="1:11" s="1" customFormat="1" ht="21.75" customHeight="1" x14ac:dyDescent="0.2">
      <c r="A47" s="70">
        <v>3</v>
      </c>
      <c r="B47" s="71" t="s">
        <v>77</v>
      </c>
      <c r="C47" s="70" t="s">
        <v>6</v>
      </c>
      <c r="D47" s="70">
        <v>1</v>
      </c>
      <c r="E47" s="72">
        <v>700</v>
      </c>
      <c r="F47" s="73">
        <f t="shared" si="5"/>
        <v>700</v>
      </c>
      <c r="G47" s="71" t="s">
        <v>34</v>
      </c>
      <c r="I47" s="14"/>
      <c r="J47" s="14"/>
      <c r="K47" s="37"/>
    </row>
    <row r="48" spans="1:11" s="1" customFormat="1" ht="21.75" customHeight="1" x14ac:dyDescent="0.2">
      <c r="A48" s="70">
        <v>4</v>
      </c>
      <c r="B48" s="71" t="s">
        <v>78</v>
      </c>
      <c r="C48" s="70" t="s">
        <v>6</v>
      </c>
      <c r="D48" s="70">
        <v>1</v>
      </c>
      <c r="E48" s="72">
        <v>2000</v>
      </c>
      <c r="F48" s="73">
        <f t="shared" si="5"/>
        <v>2000</v>
      </c>
      <c r="G48" s="71" t="s">
        <v>34</v>
      </c>
      <c r="I48" s="14"/>
      <c r="J48" s="14"/>
      <c r="K48" s="37"/>
    </row>
    <row r="49" spans="1:11" s="7" customFormat="1" ht="15" customHeight="1" x14ac:dyDescent="0.2">
      <c r="A49" s="145" t="s">
        <v>15</v>
      </c>
      <c r="B49" s="145"/>
      <c r="C49" s="145"/>
      <c r="D49" s="95"/>
      <c r="E49" s="95"/>
      <c r="F49" s="95">
        <f>SUM(F45:F48)</f>
        <v>28200</v>
      </c>
      <c r="G49" s="24"/>
      <c r="I49" s="14"/>
      <c r="J49" s="14"/>
      <c r="K49" s="37"/>
    </row>
    <row r="50" spans="1:11" s="6" customFormat="1" ht="14.25" customHeight="1" x14ac:dyDescent="0.2">
      <c r="A50" s="96"/>
      <c r="B50" s="96"/>
      <c r="C50" s="96"/>
      <c r="D50" s="96"/>
      <c r="E50" s="96"/>
      <c r="F50" s="97"/>
      <c r="G50" s="26"/>
      <c r="I50" s="16"/>
      <c r="J50" s="16"/>
      <c r="K50" s="38"/>
    </row>
    <row r="51" spans="1:11" s="11" customFormat="1" ht="15" customHeight="1" x14ac:dyDescent="0.2">
      <c r="A51" s="10" t="s">
        <v>21</v>
      </c>
      <c r="B51" s="27" t="s">
        <v>22</v>
      </c>
      <c r="C51" s="27"/>
      <c r="D51" s="28"/>
      <c r="E51" s="29"/>
      <c r="F51" s="30"/>
      <c r="G51" s="28"/>
      <c r="I51" s="13"/>
      <c r="J51" s="13"/>
      <c r="K51" s="35"/>
    </row>
    <row r="52" spans="1:11" s="74" customFormat="1" ht="15" customHeight="1" x14ac:dyDescent="0.2">
      <c r="A52" s="98">
        <v>1</v>
      </c>
      <c r="B52" s="99" t="s">
        <v>25</v>
      </c>
      <c r="C52" s="99"/>
      <c r="D52" s="99"/>
      <c r="E52" s="100"/>
      <c r="F52" s="101">
        <v>6000</v>
      </c>
      <c r="G52" s="102"/>
      <c r="I52" s="13"/>
      <c r="J52" s="13"/>
      <c r="K52" s="35"/>
    </row>
    <row r="53" spans="1:11" s="77" customFormat="1" ht="15" customHeight="1" x14ac:dyDescent="0.2">
      <c r="A53" s="103"/>
      <c r="B53" s="103"/>
      <c r="C53" s="103"/>
      <c r="D53" s="103"/>
      <c r="E53" s="104" t="s">
        <v>23</v>
      </c>
      <c r="F53" s="105">
        <f>SUM(F52)</f>
        <v>6000</v>
      </c>
      <c r="G53" s="103"/>
      <c r="I53" s="13"/>
      <c r="J53" s="13"/>
      <c r="K53" s="35"/>
    </row>
    <row r="54" spans="1:11" s="74" customFormat="1" ht="5.25" customHeight="1" x14ac:dyDescent="0.2">
      <c r="A54" s="106"/>
      <c r="B54" s="106"/>
      <c r="C54" s="106"/>
      <c r="D54" s="106"/>
      <c r="E54" s="107"/>
      <c r="F54" s="108"/>
      <c r="G54" s="109"/>
      <c r="I54" s="13"/>
      <c r="J54" s="13"/>
      <c r="K54" s="35"/>
    </row>
    <row r="55" spans="1:11" s="74" customFormat="1" ht="5.25" customHeight="1" x14ac:dyDescent="0.2">
      <c r="A55" s="106"/>
      <c r="B55" s="106"/>
      <c r="C55" s="106"/>
      <c r="D55" s="106"/>
      <c r="E55" s="107"/>
      <c r="F55" s="108"/>
      <c r="G55" s="109"/>
      <c r="I55" s="13"/>
      <c r="J55" s="13"/>
      <c r="K55" s="35"/>
    </row>
    <row r="56" spans="1:11" s="11" customFormat="1" ht="15" customHeight="1" x14ac:dyDescent="0.2">
      <c r="A56" s="146" t="s">
        <v>24</v>
      </c>
      <c r="B56" s="146"/>
      <c r="C56" s="146"/>
      <c r="D56" s="95"/>
      <c r="E56" s="95"/>
      <c r="F56" s="95">
        <f>SUM(F18+F42+F49+F53)</f>
        <v>737000</v>
      </c>
      <c r="G56" s="28"/>
      <c r="I56" s="13"/>
      <c r="J56" s="13"/>
      <c r="K56" s="35"/>
    </row>
    <row r="57" spans="1:11" s="1" customFormat="1" ht="15.75" customHeight="1" x14ac:dyDescent="0.2">
      <c r="A57" s="110"/>
      <c r="B57" s="111"/>
      <c r="C57" s="112"/>
      <c r="D57" s="110"/>
      <c r="E57" s="113"/>
      <c r="F57" s="113"/>
      <c r="G57" s="31"/>
      <c r="I57" s="14"/>
      <c r="J57" s="14"/>
      <c r="K57" s="37"/>
    </row>
    <row r="58" spans="1:11" s="1" customFormat="1" ht="14.25" customHeight="1" x14ac:dyDescent="0.2">
      <c r="A58" s="110"/>
      <c r="B58" s="111"/>
      <c r="C58" s="112"/>
      <c r="D58" s="110"/>
      <c r="E58" s="113"/>
      <c r="F58" s="113"/>
      <c r="G58" s="31"/>
      <c r="I58" s="14"/>
      <c r="J58" s="14"/>
      <c r="K58" s="37"/>
    </row>
    <row r="59" spans="1:11" s="1" customFormat="1" ht="23.25" customHeight="1" x14ac:dyDescent="0.2">
      <c r="A59" s="114" t="s">
        <v>16</v>
      </c>
      <c r="B59" s="147" t="s">
        <v>17</v>
      </c>
      <c r="C59" s="147"/>
      <c r="D59" s="115"/>
      <c r="E59" s="131" t="s">
        <v>57</v>
      </c>
      <c r="F59" s="131"/>
      <c r="G59" s="32"/>
      <c r="I59" s="14"/>
      <c r="J59" s="14"/>
      <c r="K59" s="37"/>
    </row>
    <row r="60" spans="1:11" s="1" customFormat="1" ht="21" customHeight="1" x14ac:dyDescent="0.2">
      <c r="A60" s="116" t="s">
        <v>18</v>
      </c>
      <c r="B60" s="143" t="s">
        <v>36</v>
      </c>
      <c r="C60" s="143"/>
      <c r="D60" s="117"/>
      <c r="E60" s="132">
        <v>293850</v>
      </c>
      <c r="F60" s="132"/>
      <c r="G60" s="33"/>
      <c r="I60" s="14"/>
      <c r="J60" s="14"/>
      <c r="K60" s="37"/>
    </row>
    <row r="61" spans="1:11" s="1" customFormat="1" ht="21" customHeight="1" x14ac:dyDescent="0.2">
      <c r="A61" s="116" t="s">
        <v>50</v>
      </c>
      <c r="B61" s="128" t="s">
        <v>82</v>
      </c>
      <c r="C61" s="128"/>
      <c r="D61" s="117"/>
      <c r="E61" s="134">
        <v>370000</v>
      </c>
      <c r="F61" s="135"/>
      <c r="G61" s="33"/>
      <c r="I61" s="14"/>
      <c r="J61" s="14"/>
      <c r="K61" s="37"/>
    </row>
    <row r="62" spans="1:11" s="1" customFormat="1" ht="21" customHeight="1" x14ac:dyDescent="0.2">
      <c r="A62" s="116" t="s">
        <v>83</v>
      </c>
      <c r="B62" s="143" t="s">
        <v>44</v>
      </c>
      <c r="C62" s="143"/>
      <c r="D62" s="117"/>
      <c r="E62" s="132">
        <v>73150</v>
      </c>
      <c r="F62" s="132"/>
      <c r="G62" s="33"/>
      <c r="I62" s="14"/>
      <c r="J62" s="14"/>
      <c r="K62" s="39"/>
    </row>
    <row r="63" spans="1:11" s="7" customFormat="1" ht="15" customHeight="1" x14ac:dyDescent="0.2">
      <c r="A63" s="144" t="s">
        <v>19</v>
      </c>
      <c r="B63" s="144"/>
      <c r="C63" s="144"/>
      <c r="D63" s="118"/>
      <c r="E63" s="142">
        <v>737000</v>
      </c>
      <c r="F63" s="142"/>
      <c r="G63" s="119"/>
      <c r="I63" s="14"/>
      <c r="J63" s="14"/>
    </row>
    <row r="64" spans="1:11" s="1" customFormat="1" ht="12" customHeight="1" x14ac:dyDescent="0.2">
      <c r="A64" s="120"/>
      <c r="B64" s="120"/>
      <c r="C64" s="120"/>
      <c r="D64" s="120"/>
      <c r="E64" s="3"/>
      <c r="F64" s="3"/>
      <c r="G64" s="3"/>
      <c r="I64" s="14"/>
      <c r="J64" s="14"/>
    </row>
    <row r="65" spans="1:10" s="20" customFormat="1" x14ac:dyDescent="0.2">
      <c r="A65" s="20" t="s">
        <v>67</v>
      </c>
      <c r="E65" s="21"/>
      <c r="F65" s="21"/>
      <c r="G65" s="21"/>
      <c r="H65" s="20" t="s">
        <v>45</v>
      </c>
      <c r="I65" s="19"/>
      <c r="J65" s="19"/>
    </row>
    <row r="66" spans="1:10" s="22" customFormat="1" ht="16.5" customHeight="1" x14ac:dyDescent="0.2">
      <c r="E66" s="23"/>
      <c r="F66" s="23"/>
      <c r="G66" s="23" t="s">
        <v>76</v>
      </c>
      <c r="H66" s="22" t="s">
        <v>46</v>
      </c>
      <c r="I66" s="13"/>
      <c r="J66" s="13"/>
    </row>
    <row r="67" spans="1:10" s="22" customFormat="1" x14ac:dyDescent="0.2">
      <c r="E67" s="23"/>
      <c r="F67" s="23"/>
      <c r="G67" s="23" t="s">
        <v>68</v>
      </c>
      <c r="I67" s="13"/>
      <c r="J67" s="13"/>
    </row>
    <row r="68" spans="1:10" s="22" customFormat="1" x14ac:dyDescent="0.2">
      <c r="E68" s="23"/>
      <c r="F68" s="23"/>
      <c r="G68" s="23"/>
      <c r="I68" s="13"/>
      <c r="J68" s="13"/>
    </row>
    <row r="69" spans="1:10" s="22" customFormat="1" x14ac:dyDescent="0.2">
      <c r="E69" s="23"/>
      <c r="F69" s="23"/>
      <c r="G69" s="23"/>
      <c r="I69" s="13"/>
      <c r="J69" s="13"/>
    </row>
    <row r="70" spans="1:10" s="1" customFormat="1" x14ac:dyDescent="0.2">
      <c r="E70" s="5"/>
      <c r="F70" s="5"/>
      <c r="G70" s="5"/>
      <c r="I70" s="14"/>
      <c r="J70" s="14"/>
    </row>
    <row r="71" spans="1:10" s="121" customFormat="1" x14ac:dyDescent="0.2">
      <c r="E71" s="122"/>
      <c r="F71" s="122"/>
      <c r="G71" s="122"/>
      <c r="I71" s="14"/>
      <c r="J71" s="14"/>
    </row>
    <row r="72" spans="1:10" s="1" customFormat="1" x14ac:dyDescent="0.2">
      <c r="E72" s="5"/>
      <c r="F72" s="5"/>
      <c r="G72" s="5"/>
      <c r="I72" s="14"/>
      <c r="J72" s="14"/>
    </row>
    <row r="73" spans="1:10" s="1" customFormat="1" x14ac:dyDescent="0.2">
      <c r="E73" s="5"/>
      <c r="F73" s="5"/>
      <c r="G73" s="5"/>
      <c r="I73" s="14"/>
      <c r="J73" s="14"/>
    </row>
    <row r="74" spans="1:10" s="1" customFormat="1" x14ac:dyDescent="0.2">
      <c r="E74" s="5"/>
      <c r="F74" s="5"/>
      <c r="G74" s="5"/>
      <c r="I74" s="14"/>
      <c r="J74" s="14"/>
    </row>
    <row r="75" spans="1:10" s="1" customFormat="1" x14ac:dyDescent="0.2">
      <c r="E75" s="5"/>
      <c r="F75" s="5"/>
      <c r="G75" s="5"/>
      <c r="I75" s="14"/>
      <c r="J75" s="14"/>
    </row>
    <row r="76" spans="1:10" s="1" customFormat="1" x14ac:dyDescent="0.2">
      <c r="E76" s="5"/>
      <c r="F76" s="5"/>
      <c r="G76" s="5"/>
      <c r="I76" s="14"/>
      <c r="J76" s="14"/>
    </row>
    <row r="77" spans="1:10" s="1" customFormat="1" x14ac:dyDescent="0.2">
      <c r="E77" s="5"/>
      <c r="F77" s="5"/>
      <c r="G77" s="5"/>
      <c r="I77" s="14"/>
      <c r="J77" s="14"/>
    </row>
    <row r="78" spans="1:10" s="1" customFormat="1" x14ac:dyDescent="0.2">
      <c r="E78" s="5"/>
      <c r="F78" s="5"/>
      <c r="G78" s="5"/>
      <c r="I78" s="14"/>
      <c r="J78" s="14"/>
    </row>
    <row r="79" spans="1:10" s="1" customFormat="1" x14ac:dyDescent="0.2">
      <c r="E79" s="5"/>
      <c r="F79" s="5"/>
      <c r="G79" s="5"/>
      <c r="I79" s="14"/>
      <c r="J79" s="14"/>
    </row>
    <row r="80" spans="1:10" s="1" customFormat="1" x14ac:dyDescent="0.2">
      <c r="E80" s="5"/>
      <c r="F80" s="5"/>
      <c r="G80" s="5"/>
      <c r="I80" s="14"/>
      <c r="J80" s="14"/>
    </row>
    <row r="81" spans="5:10" s="1" customFormat="1" x14ac:dyDescent="0.2">
      <c r="E81" s="5"/>
      <c r="F81" s="5"/>
      <c r="G81" s="5"/>
      <c r="I81" s="14"/>
      <c r="J81" s="14"/>
    </row>
    <row r="82" spans="5:10" s="1" customFormat="1" x14ac:dyDescent="0.2">
      <c r="E82" s="5"/>
      <c r="F82" s="5"/>
      <c r="G82" s="5"/>
      <c r="I82" s="14"/>
      <c r="J82" s="14"/>
    </row>
    <row r="83" spans="5:10" s="1" customFormat="1" x14ac:dyDescent="0.2">
      <c r="E83" s="5"/>
      <c r="F83" s="5"/>
      <c r="G83" s="5"/>
      <c r="I83" s="14"/>
      <c r="J83" s="14"/>
    </row>
    <row r="84" spans="5:10" s="1" customFormat="1" x14ac:dyDescent="0.2">
      <c r="E84" s="5"/>
      <c r="F84" s="5"/>
      <c r="G84" s="5"/>
      <c r="I84" s="14"/>
      <c r="J84" s="14"/>
    </row>
    <row r="85" spans="5:10" s="1" customFormat="1" x14ac:dyDescent="0.2">
      <c r="E85" s="5"/>
      <c r="F85" s="5"/>
      <c r="G85" s="5"/>
      <c r="I85" s="14"/>
      <c r="J85" s="14"/>
    </row>
  </sheetData>
  <sheetProtection algorithmName="SHA-512" hashValue="GrHFR4TWelSdqKOF480orfs3kfKoE0m4UAexSwt9hIAlT51+8mr6+9+UfwoughBvCgpTnHUB8mbhniMJYbN1/A==" saltValue="y1k0q9uF7sOBYhx1aK02kg==" spinCount="100000" sheet="1" objects="1" scenarios="1"/>
  <mergeCells count="19">
    <mergeCell ref="E63:F63"/>
    <mergeCell ref="B62:C62"/>
    <mergeCell ref="A63:C63"/>
    <mergeCell ref="A49:C49"/>
    <mergeCell ref="A56:C56"/>
    <mergeCell ref="B59:C59"/>
    <mergeCell ref="B60:C60"/>
    <mergeCell ref="A7:G7"/>
    <mergeCell ref="A9:G9"/>
    <mergeCell ref="B14:C14"/>
    <mergeCell ref="A42:C42"/>
    <mergeCell ref="A18:C18"/>
    <mergeCell ref="D11:F11"/>
    <mergeCell ref="I10:J10"/>
    <mergeCell ref="E59:F59"/>
    <mergeCell ref="E60:F60"/>
    <mergeCell ref="E62:F62"/>
    <mergeCell ref="B44:C44"/>
    <mergeCell ref="E61:F61"/>
  </mergeCells>
  <phoneticPr fontId="1" type="noConversion"/>
  <pageMargins left="0.15748031496062992" right="0.11811023622047245" top="0.35433070866141736" bottom="0.31496062992125984" header="0.31496062992125984" footer="0.31496062992125984"/>
  <pageSetup paperSize="9" scale="88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topLeftCell="A10" workbookViewId="0">
      <selection activeCell="A35" sqref="A35:J35"/>
    </sheetView>
  </sheetViews>
  <sheetFormatPr defaultRowHeight="12.75" x14ac:dyDescent="0.2"/>
  <cols>
    <col min="5" max="5" width="3.28515625" customWidth="1"/>
    <col min="9" max="9" width="10.42578125" customWidth="1"/>
  </cols>
  <sheetData>
    <row r="1" spans="1:6" ht="15.75" x14ac:dyDescent="0.25">
      <c r="A1" s="8"/>
      <c r="F1" s="9"/>
    </row>
    <row r="2" spans="1:6" ht="15.75" x14ac:dyDescent="0.25">
      <c r="A2" s="8"/>
      <c r="F2" s="9"/>
    </row>
    <row r="17" spans="1:15" ht="20.25" x14ac:dyDescent="0.3">
      <c r="A17" s="150" t="s">
        <v>65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23"/>
      <c r="L17" s="123"/>
      <c r="M17" s="123"/>
      <c r="N17" s="123"/>
      <c r="O17" s="123"/>
    </row>
    <row r="20" spans="1:15" ht="20.25" customHeight="1" x14ac:dyDescent="0.2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8"/>
      <c r="L20" s="18"/>
      <c r="M20" s="18"/>
      <c r="N20" s="18"/>
      <c r="O20" s="18"/>
    </row>
    <row r="35" spans="1:15" ht="14.25" x14ac:dyDescent="0.2">
      <c r="A35" s="149" t="s">
        <v>66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8"/>
      <c r="L35" s="18"/>
      <c r="M35" s="18"/>
      <c r="N35" s="18"/>
      <c r="O35" s="18"/>
    </row>
    <row r="42" spans="1:15" ht="15" x14ac:dyDescent="0.2">
      <c r="A42" s="148"/>
      <c r="B42" s="148"/>
      <c r="C42" s="148"/>
      <c r="D42" s="148"/>
      <c r="E42" s="148"/>
      <c r="F42" s="148"/>
      <c r="G42" s="148"/>
      <c r="H42" s="148"/>
      <c r="I42" s="148"/>
    </row>
  </sheetData>
  <mergeCells count="4">
    <mergeCell ref="A42:I42"/>
    <mergeCell ref="A20:J20"/>
    <mergeCell ref="A17:J17"/>
    <mergeCell ref="A35:J3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NABAVE SRED.RADA 2026.</vt:lpstr>
      <vt:lpstr>NASLOVNA</vt:lpstr>
      <vt:lpstr>'PLAN NABAVE SRED.RADA 2026.'!Print_Area</vt:lpstr>
      <vt:lpstr>'PLAN NABAVE SRED.RADA 2026.'!Print_Titles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</dc:creator>
  <cp:lastModifiedBy>KOMUNALAC POZEGA</cp:lastModifiedBy>
  <cp:lastPrinted>2025-12-19T07:37:19Z</cp:lastPrinted>
  <dcterms:created xsi:type="dcterms:W3CDTF">2006-09-14T13:00:51Z</dcterms:created>
  <dcterms:modified xsi:type="dcterms:W3CDTF">2026-01-15T13:39:43Z</dcterms:modified>
</cp:coreProperties>
</file>