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928"/>
  <workbookPr/>
  <mc:AlternateContent xmlns:mc="http://schemas.openxmlformats.org/markup-compatibility/2006">
    <mc:Choice Requires="x15">
      <x15ac:absPath xmlns:x15ac="http://schemas.microsoft.com/office/spreadsheetml/2010/11/ac" url="X:\NABAVA\PLAN NABAVE\2022\"/>
    </mc:Choice>
  </mc:AlternateContent>
  <xr:revisionPtr revIDLastSave="0" documentId="13_ncr:1_{D86CBAF6-73D8-4ED2-9017-ABAED88F47E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LAN NABAVE SRED.RADA 2022." sheetId="8" r:id="rId1"/>
    <sheet name="NASLOVNA" sheetId="10" r:id="rId2"/>
  </sheets>
  <definedNames>
    <definedName name="_xlnm.Print_Area" localSheetId="0">'PLAN NABAVE SRED.RADA 2022.'!$A$1:$P$82</definedName>
    <definedName name="_xlnm.Print_Titles" localSheetId="0">'PLAN NABAVE SRED.RADA 2022.'!$10:$12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21" i="8" l="1"/>
  <c r="O55" i="8"/>
  <c r="O63" i="8"/>
  <c r="O54" i="8"/>
  <c r="O53" i="8"/>
  <c r="O70" i="8" l="1"/>
  <c r="O61" i="8"/>
  <c r="N76" i="8" l="1"/>
  <c r="O67" i="8"/>
  <c r="O62" i="8"/>
  <c r="O60" i="8"/>
  <c r="O59" i="8"/>
  <c r="O58" i="8"/>
  <c r="O52" i="8"/>
  <c r="O51" i="8"/>
  <c r="O50" i="8"/>
  <c r="O49" i="8"/>
  <c r="O48" i="8"/>
  <c r="O47" i="8"/>
  <c r="O46" i="8"/>
  <c r="O45" i="8"/>
  <c r="O44" i="8"/>
  <c r="O43" i="8"/>
  <c r="O42" i="8"/>
  <c r="O41" i="8"/>
  <c r="O40" i="8"/>
  <c r="O39" i="8"/>
  <c r="O38" i="8"/>
  <c r="O37" i="8"/>
  <c r="O36" i="8"/>
  <c r="O35" i="8"/>
  <c r="O34" i="8"/>
  <c r="O33" i="8"/>
  <c r="O32" i="8"/>
  <c r="O31" i="8"/>
  <c r="O30" i="8"/>
  <c r="O29" i="8"/>
  <c r="O28" i="8"/>
  <c r="O27" i="8"/>
  <c r="O26" i="8"/>
  <c r="O25" i="8"/>
  <c r="O24" i="8"/>
  <c r="O20" i="8"/>
  <c r="O19" i="8"/>
  <c r="O18" i="8"/>
  <c r="O16" i="8"/>
  <c r="O15" i="8"/>
  <c r="O14" i="8"/>
  <c r="L62" i="8" l="1"/>
  <c r="L52" i="8"/>
  <c r="L51" i="8"/>
  <c r="L50" i="8"/>
  <c r="L20" i="8"/>
  <c r="L67" i="8"/>
  <c r="L60" i="8"/>
  <c r="L59" i="8"/>
  <c r="L58" i="8"/>
  <c r="L49" i="8"/>
  <c r="L48" i="8"/>
  <c r="L47" i="8"/>
  <c r="L46" i="8"/>
  <c r="L45" i="8"/>
  <c r="L44" i="8"/>
  <c r="L43" i="8"/>
  <c r="L42" i="8"/>
  <c r="L41" i="8"/>
  <c r="L40" i="8"/>
  <c r="L39" i="8"/>
  <c r="L38" i="8"/>
  <c r="L37" i="8"/>
  <c r="L36" i="8"/>
  <c r="L35" i="8"/>
  <c r="L34" i="8"/>
  <c r="L33" i="8"/>
  <c r="L32" i="8"/>
  <c r="L31" i="8"/>
  <c r="L30" i="8"/>
  <c r="L29" i="8"/>
  <c r="L28" i="8"/>
  <c r="L27" i="8"/>
  <c r="L26" i="8"/>
  <c r="L25" i="8"/>
  <c r="L24" i="8"/>
  <c r="L19" i="8"/>
  <c r="L18" i="8"/>
  <c r="L16" i="8"/>
  <c r="L15" i="8"/>
  <c r="L14" i="8"/>
  <c r="I49" i="8"/>
  <c r="I47" i="8"/>
  <c r="N77" i="8" l="1"/>
  <c r="L21" i="8"/>
  <c r="L55" i="8"/>
  <c r="L63" i="8"/>
  <c r="I48" i="8"/>
  <c r="I46" i="8"/>
  <c r="I25" i="8"/>
  <c r="I67" i="8"/>
  <c r="I60" i="8"/>
  <c r="I59" i="8"/>
  <c r="I58" i="8"/>
  <c r="I45" i="8"/>
  <c r="I44" i="8"/>
  <c r="I43" i="8"/>
  <c r="I42" i="8"/>
  <c r="I41" i="8"/>
  <c r="I40" i="8"/>
  <c r="I39" i="8"/>
  <c r="I38" i="8"/>
  <c r="I37" i="8"/>
  <c r="I36" i="8"/>
  <c r="I35" i="8"/>
  <c r="I34" i="8"/>
  <c r="I33" i="8"/>
  <c r="I32" i="8"/>
  <c r="I31" i="8"/>
  <c r="I30" i="8"/>
  <c r="I29" i="8"/>
  <c r="I28" i="8"/>
  <c r="I27" i="8"/>
  <c r="I26" i="8"/>
  <c r="I24" i="8"/>
  <c r="I19" i="8"/>
  <c r="I18" i="8"/>
  <c r="I16" i="8"/>
  <c r="I15" i="8"/>
  <c r="I14" i="8"/>
  <c r="L70" i="8" l="1"/>
  <c r="K77" i="8" s="1"/>
  <c r="I55" i="8"/>
  <c r="I21" i="8"/>
  <c r="I63" i="8"/>
  <c r="F43" i="8"/>
  <c r="F41" i="8"/>
  <c r="F29" i="8"/>
  <c r="F28" i="8"/>
  <c r="F27" i="8"/>
  <c r="I70" i="8" l="1"/>
  <c r="H77" i="8" s="1"/>
  <c r="F18" i="8"/>
  <c r="F67" i="8" l="1"/>
  <c r="F60" i="8"/>
  <c r="F59" i="8"/>
  <c r="F58" i="8"/>
  <c r="F45" i="8"/>
  <c r="F44" i="8"/>
  <c r="F42" i="8"/>
  <c r="F40" i="8"/>
  <c r="F39" i="8"/>
  <c r="F38" i="8"/>
  <c r="F37" i="8"/>
  <c r="F36" i="8"/>
  <c r="F35" i="8"/>
  <c r="F34" i="8"/>
  <c r="F33" i="8"/>
  <c r="F32" i="8"/>
  <c r="F31" i="8"/>
  <c r="F30" i="8"/>
  <c r="F26" i="8"/>
  <c r="F24" i="8"/>
  <c r="F19" i="8"/>
  <c r="F14" i="8"/>
  <c r="F15" i="8"/>
  <c r="F16" i="8"/>
  <c r="F55" i="8" l="1"/>
  <c r="F21" i="8"/>
  <c r="F63" i="8"/>
  <c r="F70" i="8" l="1"/>
  <c r="E77" i="8" s="1"/>
</calcChain>
</file>

<file path=xl/sharedStrings.xml><?xml version="1.0" encoding="utf-8"?>
<sst xmlns="http://schemas.openxmlformats.org/spreadsheetml/2006/main" count="186" uniqueCount="117">
  <si>
    <t>Red. br.</t>
  </si>
  <si>
    <t>JEDINICA MJERE</t>
  </si>
  <si>
    <t xml:space="preserve">KOLIČINA </t>
  </si>
  <si>
    <t>NAPOMENA</t>
  </si>
  <si>
    <t>A</t>
  </si>
  <si>
    <t>VOZILA</t>
  </si>
  <si>
    <t>kom.</t>
  </si>
  <si>
    <t>kompl.</t>
  </si>
  <si>
    <t>UKUPNO A</t>
  </si>
  <si>
    <t>B</t>
  </si>
  <si>
    <t>OPREMA I KRUPNI ALAT</t>
  </si>
  <si>
    <t>Zaštitna odjeća i obuća</t>
  </si>
  <si>
    <t>UKUPNO B</t>
  </si>
  <si>
    <t>C</t>
  </si>
  <si>
    <t>POGONSKO-POSLOVNI INVENTAR</t>
  </si>
  <si>
    <t>UKUPNO C</t>
  </si>
  <si>
    <t xml:space="preserve">  </t>
  </si>
  <si>
    <t>IZVOR FINANCIRANJA</t>
  </si>
  <si>
    <t>1</t>
  </si>
  <si>
    <t>UKUPNO</t>
  </si>
  <si>
    <t>Direktor:</t>
  </si>
  <si>
    <t>kom</t>
  </si>
  <si>
    <t>D</t>
  </si>
  <si>
    <t>OSTALE POTREBE</t>
  </si>
  <si>
    <t>UKUPNO D</t>
  </si>
  <si>
    <t>UKUPNO A+B+C+D</t>
  </si>
  <si>
    <t>PROCIJENJENA  JEDINIČNA NABAVNA CIJENA /Kn/</t>
  </si>
  <si>
    <t>PROCIJENJENA VRIJEDNOST /Kn/</t>
  </si>
  <si>
    <t>PROCIJENJENO  / Kn /</t>
  </si>
  <si>
    <t>Ostale nepredviđene potrebe prema prioritetima</t>
  </si>
  <si>
    <t xml:space="preserve">N A Z I V  S R E D S T A V A   R A D A </t>
  </si>
  <si>
    <t>Trimer za košenje</t>
  </si>
  <si>
    <t>Sitan pribor i alat</t>
  </si>
  <si>
    <t>Redovna zamjena /za sve djelatnosti</t>
  </si>
  <si>
    <t>Rezervni dijelovi za   park.automate</t>
  </si>
  <si>
    <t>Novo / gospodarenje otpadom</t>
  </si>
  <si>
    <t>Zamjena i nova potreba / izgradnja, mehanička radionica</t>
  </si>
  <si>
    <t>Novo i zamjena postojećih / sve djelatnosti</t>
  </si>
  <si>
    <t xml:space="preserve">               </t>
  </si>
  <si>
    <t xml:space="preserve">Novo / gospodarenje otpadom </t>
  </si>
  <si>
    <t>Zamjena / gospodarenje otpadom</t>
  </si>
  <si>
    <t>Komunalac Požega d.o.o. - iz vlastitih sredstava i cijene usluga</t>
  </si>
  <si>
    <t>PLAN NABAVE</t>
  </si>
  <si>
    <t>Popuna / gospodarenje otpadom</t>
  </si>
  <si>
    <t>Zamjena za dotrajali / javna higijena i groblje</t>
  </si>
  <si>
    <t>Zamjena / javna higijena</t>
  </si>
  <si>
    <t>Popuna / javna higijena</t>
  </si>
  <si>
    <t>Zamjena / parkirna služba</t>
  </si>
  <si>
    <t>Novo - gospodarenje otpadom</t>
  </si>
  <si>
    <t>Pocinčani kontejneri 1100 l za komunalni otpad</t>
  </si>
  <si>
    <t>PE posude za komunalni otpad 120l (zelene)</t>
  </si>
  <si>
    <t>Zamjenski poklopci za PEHD posude (120L, 1100 L)</t>
  </si>
  <si>
    <t>3</t>
  </si>
  <si>
    <t>Fond za zaštitu okoliša i energetsku učinkovitost ( EU sredstva)</t>
  </si>
  <si>
    <t>Novo / nova poslovna zgrada Industrijska ul.</t>
  </si>
  <si>
    <t>sve djelatnosti (COVID-19)</t>
  </si>
  <si>
    <t xml:space="preserve">Dezinfekcijska i zaštitna sredstva i oprema </t>
  </si>
  <si>
    <t>Kombi vozilo s tovarnim prostorom</t>
  </si>
  <si>
    <t xml:space="preserve">Motorna pila </t>
  </si>
  <si>
    <t>Zamjena / gospodarenje otpadom / javna higijena</t>
  </si>
  <si>
    <t>Električni bicikl za javnog čistača</t>
  </si>
  <si>
    <t>Server</t>
  </si>
  <si>
    <t xml:space="preserve">Novo i zamjena postojećih </t>
  </si>
  <si>
    <t>Vreće prikupljanje otpada (papir, staklo, plastika, komunalni otpad)</t>
  </si>
  <si>
    <t>Police za arhivu u Industrijskoj ul.</t>
  </si>
  <si>
    <t>Videonadzor na kamionima</t>
  </si>
  <si>
    <t>Komunalno vozilo za miješani komunalni otpad</t>
  </si>
  <si>
    <t>Leasing</t>
  </si>
  <si>
    <t>Osobno vozilo</t>
  </si>
  <si>
    <t>2</t>
  </si>
  <si>
    <t>Zaštitne rukavice</t>
  </si>
  <si>
    <t>Naljepnice i riboni za barkodiranje</t>
  </si>
  <si>
    <t>potrebe parkirna služba i gospodarenje otpadom</t>
  </si>
  <si>
    <t>Domagoj Lovrić, mag.ing.mech.</t>
  </si>
  <si>
    <t>Računalno informatička oprema (računala, pisači, scanneri, licence...)</t>
  </si>
  <si>
    <t xml:space="preserve">Novo - gospodarenje otpadom </t>
  </si>
  <si>
    <t>Traktor</t>
  </si>
  <si>
    <t>Novo - javna higijena</t>
  </si>
  <si>
    <t>Kopač-utovarivač</t>
  </si>
  <si>
    <t xml:space="preserve">Novo </t>
  </si>
  <si>
    <t>Novo - gospodarenje otpadom - leasing 3 godine</t>
  </si>
  <si>
    <t>PE posude 120 l za plastičnu ambalažu – žuta</t>
  </si>
  <si>
    <t>PE posude 120 l za papir – plava</t>
  </si>
  <si>
    <t>PE posude 120 l za biootpad – smeđa</t>
  </si>
  <si>
    <t xml:space="preserve">Profesionalne zglobne aluminijske ljestve </t>
  </si>
  <si>
    <t>Kišna odijela</t>
  </si>
  <si>
    <t>Ručni čitač barkoda</t>
  </si>
  <si>
    <t>Fotokopirni uređaj Industrijska ulica</t>
  </si>
  <si>
    <t>REBALANS PLANA NABAVE</t>
  </si>
  <si>
    <t>Pocinčani kontejneri 1100 l s plavim poklopcem za papir</t>
  </si>
  <si>
    <t>Samohodna kosilica</t>
  </si>
  <si>
    <t>Kolica za prijevoz lijesa</t>
  </si>
  <si>
    <t>Novo / groblje</t>
  </si>
  <si>
    <r>
      <t>Komunalno vozilo samopodizač</t>
    </r>
    <r>
      <rPr>
        <strike/>
        <sz val="8"/>
        <color rgb="FFFF0000"/>
        <rFont val="Arial Narrow"/>
        <family val="2"/>
        <charset val="238"/>
      </rPr>
      <t xml:space="preserve"> - hybrid </t>
    </r>
  </si>
  <si>
    <t>Novo / javna higijena</t>
  </si>
  <si>
    <t>Malčer</t>
  </si>
  <si>
    <t>Stalak za zalijevanje inox (10 posuda)</t>
  </si>
  <si>
    <t>II. REBALANS PLANA NABAVE</t>
  </si>
  <si>
    <t>Kranski malčer</t>
  </si>
  <si>
    <t>Rezač živice</t>
  </si>
  <si>
    <t>Novo / reciklažna dvorišta</t>
  </si>
  <si>
    <t>Vanjske vitrine</t>
  </si>
  <si>
    <t>Usisavač</t>
  </si>
  <si>
    <t>Novo / dimnjačarska služba</t>
  </si>
  <si>
    <t>Motorna kosilica</t>
  </si>
  <si>
    <t>III. REBALANS PLANA NABAVE</t>
  </si>
  <si>
    <r>
      <t xml:space="preserve">Novo - gospodarenje otpadom - leasing </t>
    </r>
    <r>
      <rPr>
        <strike/>
        <sz val="8"/>
        <rFont val="Arial Narrow"/>
        <family val="2"/>
        <charset val="238"/>
      </rPr>
      <t>2 godine</t>
    </r>
    <r>
      <rPr>
        <sz val="8"/>
        <rFont val="Arial Narrow"/>
        <family val="2"/>
        <charset val="238"/>
      </rPr>
      <t xml:space="preserve"> 4 godine</t>
    </r>
  </si>
  <si>
    <t>U Požegi,06.12.2022. g.</t>
  </si>
  <si>
    <t>III. REBALANS PLANA NABAVE SREDSTAVA RADA ZA 2022. GODINU</t>
  </si>
  <si>
    <t>Lanci za snijeg</t>
  </si>
  <si>
    <t>kpl</t>
  </si>
  <si>
    <t>Novo / zimska služba</t>
  </si>
  <si>
    <t>Usisno crijevo za usisavač lišća</t>
  </si>
  <si>
    <r>
      <t xml:space="preserve">Motorna puhalica za lišće </t>
    </r>
    <r>
      <rPr>
        <strike/>
        <sz val="8"/>
        <rFont val="Arial Narrow"/>
        <family val="2"/>
        <charset val="238"/>
      </rPr>
      <t>velika</t>
    </r>
  </si>
  <si>
    <t>Požega, prosinac 2022. g.</t>
  </si>
  <si>
    <t>III. REBALANS PLANA NABAVE SREDSTAVA RADA 2022.</t>
  </si>
  <si>
    <t>III. rebalans plana nabave sredstava rada izrađen je temeljem realnih potreba za kvalitetno obavljanje svih djelatnosti koje se obavljaju sukladno zakonskim i drugim važećim aktima jedinica lokalne samouprave, a u cilju osiguranja trajnog i kvalitetnog provođenja djelatnosti te osiguranja održavanja komunalnih i drugih  objekata u stanju funkcionalne sposobnosti.  Navedena vozila, oprema, krupni alat, pogonsko poslovni inventar bit će nabavljani tijekom godine po prioritetima i priljevu izvora financiranja,  tako da se kvaliteta usluge ne ugrožava, a ujedno da se novim sredstvima rada koja služe kao nadopuna, zadrži trend pozitivnog rasta kvalitete naših usluga. U stavci pod "Ostale potrebe" predviđena su sredstva za eventualne hitne potrebe koje nisu predviđene u ostalim stavkama. Nabavom novih sredstava rada smanjuju se  troškovi održavanja i utrošak energije istih, a očekivana efikasnost rada treba biti veća. Nabava će se obaviti određenom dinamikom u skladu s propisima Zakona o javnoj nabavi.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</si>
</sst>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0"/>
      <name val="Arial"/>
      <charset val="238"/>
    </font>
    <font>
      <sz val="8"/>
      <name val="Arial"/>
      <family val="2"/>
      <charset val="238"/>
    </font>
    <font>
      <sz val="7"/>
      <name val="Arial"/>
      <family val="2"/>
      <charset val="238"/>
    </font>
    <font>
      <b/>
      <sz val="7"/>
      <name val="Arial"/>
      <family val="2"/>
      <charset val="238"/>
    </font>
    <font>
      <sz val="11"/>
      <name val="Arial"/>
      <family val="2"/>
      <charset val="238"/>
    </font>
    <font>
      <b/>
      <sz val="12"/>
      <name val="Arial CE"/>
      <charset val="238"/>
    </font>
    <font>
      <u/>
      <sz val="10"/>
      <color indexed="12"/>
      <name val="Arial CE"/>
      <charset val="238"/>
    </font>
    <font>
      <sz val="12"/>
      <name val="Arial CE"/>
      <charset val="238"/>
    </font>
    <font>
      <b/>
      <sz val="11"/>
      <name val="Arial Narrow"/>
      <family val="2"/>
      <charset val="238"/>
    </font>
    <font>
      <b/>
      <sz val="9"/>
      <name val="Arial"/>
      <family val="2"/>
      <charset val="238"/>
    </font>
    <font>
      <b/>
      <sz val="10"/>
      <name val="Arial Narrow"/>
      <family val="2"/>
      <charset val="238"/>
    </font>
    <font>
      <b/>
      <sz val="10"/>
      <name val="Arial"/>
      <family val="2"/>
      <charset val="238"/>
    </font>
    <font>
      <b/>
      <sz val="16"/>
      <name val="Arial"/>
      <family val="2"/>
      <charset val="238"/>
    </font>
    <font>
      <sz val="11"/>
      <name val="Arial CE"/>
      <charset val="238"/>
    </font>
    <font>
      <sz val="10"/>
      <name val="Arial Narrow"/>
      <family val="2"/>
      <charset val="238"/>
    </font>
    <font>
      <b/>
      <sz val="8"/>
      <name val="Arial"/>
      <family val="2"/>
      <charset val="238"/>
    </font>
    <font>
      <sz val="12"/>
      <name val="Arial Black"/>
      <family val="2"/>
      <charset val="238"/>
    </font>
    <font>
      <sz val="7"/>
      <name val="Arial Black"/>
      <family val="2"/>
      <charset val="238"/>
    </font>
    <font>
      <sz val="11"/>
      <name val="Arial Narrow"/>
      <family val="2"/>
      <charset val="238"/>
    </font>
    <font>
      <b/>
      <sz val="8"/>
      <name val="Arial Narrow"/>
      <family val="2"/>
      <charset val="238"/>
    </font>
    <font>
      <b/>
      <sz val="7"/>
      <name val="Arial Narrow"/>
      <family val="2"/>
      <charset val="238"/>
    </font>
    <font>
      <sz val="7"/>
      <name val="Arial Narrow"/>
      <family val="2"/>
      <charset val="238"/>
    </font>
    <font>
      <sz val="8"/>
      <name val="Arial Narrow"/>
      <family val="2"/>
      <charset val="238"/>
    </font>
    <font>
      <sz val="9"/>
      <name val="Arial Narrow"/>
      <family val="2"/>
      <charset val="238"/>
    </font>
    <font>
      <b/>
      <sz val="9"/>
      <name val="Arial Narrow"/>
      <family val="2"/>
      <charset val="238"/>
    </font>
    <font>
      <b/>
      <sz val="11"/>
      <name val="Arial"/>
      <family val="2"/>
      <charset val="238"/>
    </font>
    <font>
      <strike/>
      <sz val="8"/>
      <color rgb="FFFF0000"/>
      <name val="Arial Narrow"/>
      <family val="2"/>
      <charset val="238"/>
    </font>
    <font>
      <strike/>
      <sz val="8"/>
      <name val="Arial Narrow"/>
      <family val="2"/>
      <charset val="238"/>
    </font>
  </fonts>
  <fills count="6">
    <fill>
      <patternFill patternType="none"/>
    </fill>
    <fill>
      <patternFill patternType="gray125"/>
    </fill>
    <fill>
      <patternFill patternType="gray125">
        <fgColor indexed="8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indexed="65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148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/>
    <xf numFmtId="3" fontId="3" fillId="0" borderId="0" xfId="0" applyNumberFormat="1" applyFont="1" applyAlignment="1">
      <alignment horizontal="center" vertical="center"/>
    </xf>
    <xf numFmtId="3" fontId="2" fillId="0" borderId="0" xfId="0" applyNumberFormat="1" applyFont="1"/>
    <xf numFmtId="3" fontId="2" fillId="0" borderId="0" xfId="0" applyNumberFormat="1" applyFont="1" applyAlignment="1">
      <alignment vertical="center"/>
    </xf>
    <xf numFmtId="0" fontId="2" fillId="3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/>
    <xf numFmtId="0" fontId="6" fillId="0" borderId="0" xfId="1" applyAlignment="1" applyProtection="1"/>
    <xf numFmtId="0" fontId="8" fillId="1" borderId="2" xfId="0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2" fillId="0" borderId="2" xfId="0" applyFont="1" applyBorder="1"/>
    <xf numFmtId="4" fontId="10" fillId="0" borderId="0" xfId="0" applyNumberFormat="1" applyFont="1" applyAlignment="1">
      <alignment horizontal="right" vertical="center"/>
    </xf>
    <xf numFmtId="4" fontId="11" fillId="0" borderId="0" xfId="0" applyNumberFormat="1" applyFont="1" applyAlignment="1">
      <alignment horizontal="right" vertical="center"/>
    </xf>
    <xf numFmtId="4" fontId="11" fillId="0" borderId="0" xfId="0" applyNumberFormat="1" applyFont="1" applyAlignment="1">
      <alignment horizontal="right"/>
    </xf>
    <xf numFmtId="4" fontId="11" fillId="3" borderId="0" xfId="0" applyNumberFormat="1" applyFont="1" applyFill="1" applyAlignment="1">
      <alignment horizontal="right" vertical="center"/>
    </xf>
    <xf numFmtId="4" fontId="9" fillId="0" borderId="0" xfId="0" applyNumberFormat="1" applyFont="1" applyAlignment="1">
      <alignment horizontal="right" wrapText="1"/>
    </xf>
    <xf numFmtId="0" fontId="13" fillId="0" borderId="0" xfId="0" applyFont="1"/>
    <xf numFmtId="4" fontId="10" fillId="0" borderId="0" xfId="0" applyNumberFormat="1" applyFont="1" applyAlignment="1">
      <alignment horizontal="right"/>
    </xf>
    <xf numFmtId="0" fontId="14" fillId="0" borderId="0" xfId="0" applyFont="1"/>
    <xf numFmtId="3" fontId="14" fillId="0" borderId="0" xfId="0" applyNumberFormat="1" applyFont="1"/>
    <xf numFmtId="0" fontId="14" fillId="0" borderId="0" xfId="0" applyFont="1" applyAlignment="1">
      <alignment vertical="center"/>
    </xf>
    <xf numFmtId="3" fontId="14" fillId="0" borderId="0" xfId="0" applyNumberFormat="1" applyFont="1" applyAlignment="1">
      <alignment vertical="center"/>
    </xf>
    <xf numFmtId="0" fontId="4" fillId="2" borderId="2" xfId="0" applyFont="1" applyFill="1" applyBorder="1" applyAlignment="1">
      <alignment vertical="center"/>
    </xf>
    <xf numFmtId="0" fontId="4" fillId="1" borderId="2" xfId="0" applyFont="1" applyFill="1" applyBorder="1" applyAlignment="1">
      <alignment vertical="center" wrapText="1"/>
    </xf>
    <xf numFmtId="0" fontId="2" fillId="4" borderId="2" xfId="0" applyFont="1" applyFill="1" applyBorder="1" applyAlignment="1">
      <alignment vertical="center"/>
    </xf>
    <xf numFmtId="0" fontId="8" fillId="1" borderId="2" xfId="0" applyFont="1" applyFill="1" applyBorder="1" applyAlignment="1">
      <alignment horizontal="left" vertical="center"/>
    </xf>
    <xf numFmtId="0" fontId="8" fillId="1" borderId="2" xfId="0" applyFont="1" applyFill="1" applyBorder="1" applyAlignment="1">
      <alignment vertical="center"/>
    </xf>
    <xf numFmtId="3" fontId="8" fillId="1" borderId="2" xfId="0" applyNumberFormat="1" applyFont="1" applyFill="1" applyBorder="1" applyAlignment="1">
      <alignment vertical="center"/>
    </xf>
    <xf numFmtId="3" fontId="8" fillId="1" borderId="2" xfId="0" applyNumberFormat="1" applyFont="1" applyFill="1" applyBorder="1" applyAlignment="1" applyProtection="1">
      <alignment vertical="center"/>
      <protection locked="0" hidden="1"/>
    </xf>
    <xf numFmtId="0" fontId="2" fillId="0" borderId="2" xfId="0" applyFont="1" applyBorder="1" applyAlignment="1">
      <alignment vertical="center"/>
    </xf>
    <xf numFmtId="3" fontId="2" fillId="1" borderId="2" xfId="0" applyNumberFormat="1" applyFont="1" applyFill="1" applyBorder="1" applyAlignment="1">
      <alignment vertical="center"/>
    </xf>
    <xf numFmtId="3" fontId="2" fillId="0" borderId="2" xfId="0" applyNumberFormat="1" applyFont="1" applyBorder="1" applyAlignment="1">
      <alignment vertical="center"/>
    </xf>
    <xf numFmtId="0" fontId="3" fillId="0" borderId="0" xfId="0" applyFont="1"/>
    <xf numFmtId="0" fontId="10" fillId="0" borderId="0" xfId="0" applyFont="1" applyAlignment="1">
      <alignment vertical="center"/>
    </xf>
    <xf numFmtId="4" fontId="10" fillId="0" borderId="0" xfId="0" applyNumberFormat="1" applyFont="1" applyAlignment="1">
      <alignment vertical="center"/>
    </xf>
    <xf numFmtId="0" fontId="11" fillId="0" borderId="0" xfId="0" applyFont="1" applyAlignment="1">
      <alignment vertical="center"/>
    </xf>
    <xf numFmtId="0" fontId="11" fillId="3" borderId="0" xfId="0" applyFont="1" applyFill="1" applyAlignment="1">
      <alignment vertical="center"/>
    </xf>
    <xf numFmtId="4" fontId="11" fillId="0" borderId="0" xfId="0" applyNumberFormat="1" applyFont="1" applyAlignment="1">
      <alignment vertical="center"/>
    </xf>
    <xf numFmtId="49" fontId="3" fillId="0" borderId="0" xfId="0" applyNumberFormat="1" applyFont="1" applyAlignment="1">
      <alignment horizontal="left" vertical="top"/>
    </xf>
    <xf numFmtId="0" fontId="3" fillId="0" borderId="0" xfId="0" applyFont="1" applyAlignment="1">
      <alignment vertical="top"/>
    </xf>
    <xf numFmtId="4" fontId="3" fillId="0" borderId="0" xfId="0" applyNumberFormat="1" applyFont="1" applyAlignment="1">
      <alignment vertical="top"/>
    </xf>
    <xf numFmtId="0" fontId="3" fillId="0" borderId="0" xfId="0" applyFont="1" applyAlignment="1">
      <alignment horizontal="centerContinuous" vertical="top"/>
    </xf>
    <xf numFmtId="3" fontId="3" fillId="0" borderId="0" xfId="0" applyNumberFormat="1" applyFont="1" applyAlignment="1">
      <alignment horizontal="centerContinuous" vertical="top"/>
    </xf>
    <xf numFmtId="0" fontId="2" fillId="0" borderId="0" xfId="0" applyFont="1" applyAlignment="1">
      <alignment vertical="top"/>
    </xf>
    <xf numFmtId="4" fontId="11" fillId="0" borderId="0" xfId="0" applyNumberFormat="1" applyFont="1" applyAlignment="1">
      <alignment horizontal="right" vertical="top"/>
    </xf>
    <xf numFmtId="0" fontId="2" fillId="0" borderId="0" xfId="0" applyFont="1" applyAlignment="1">
      <alignment horizontal="centerContinuous" vertical="top"/>
    </xf>
    <xf numFmtId="3" fontId="2" fillId="0" borderId="0" xfId="0" applyNumberFormat="1" applyFont="1" applyAlignment="1">
      <alignment horizontal="centerContinuous" vertical="top"/>
    </xf>
    <xf numFmtId="49" fontId="2" fillId="0" borderId="0" xfId="0" applyNumberFormat="1" applyFont="1" applyAlignment="1">
      <alignment horizontal="center" vertical="top"/>
    </xf>
    <xf numFmtId="4" fontId="2" fillId="0" borderId="0" xfId="0" applyNumberFormat="1" applyFont="1" applyAlignment="1">
      <alignment vertical="top"/>
    </xf>
    <xf numFmtId="3" fontId="2" fillId="0" borderId="0" xfId="0" applyNumberFormat="1" applyFont="1" applyAlignment="1">
      <alignment vertical="top"/>
    </xf>
    <xf numFmtId="3" fontId="3" fillId="0" borderId="0" xfId="0" applyNumberFormat="1" applyFont="1" applyAlignment="1">
      <alignment vertical="top"/>
    </xf>
    <xf numFmtId="49" fontId="15" fillId="0" borderId="1" xfId="0" applyNumberFormat="1" applyFont="1" applyBorder="1" applyAlignment="1">
      <alignment horizontal="left" vertical="top"/>
    </xf>
    <xf numFmtId="0" fontId="9" fillId="0" borderId="1" xfId="0" applyFont="1" applyBorder="1" applyAlignment="1">
      <alignment vertical="top"/>
    </xf>
    <xf numFmtId="4" fontId="9" fillId="0" borderId="1" xfId="0" applyNumberFormat="1" applyFont="1" applyBorder="1" applyAlignment="1">
      <alignment vertical="top"/>
    </xf>
    <xf numFmtId="3" fontId="9" fillId="0" borderId="1" xfId="0" applyNumberFormat="1" applyFont="1" applyBorder="1" applyAlignment="1">
      <alignment vertical="top"/>
    </xf>
    <xf numFmtId="0" fontId="9" fillId="0" borderId="0" xfId="0" applyFont="1" applyAlignment="1">
      <alignment vertical="top"/>
    </xf>
    <xf numFmtId="0" fontId="17" fillId="0" borderId="0" xfId="0" applyFont="1" applyAlignment="1">
      <alignment horizontal="center"/>
    </xf>
    <xf numFmtId="0" fontId="18" fillId="0" borderId="3" xfId="0" applyFont="1" applyBorder="1" applyAlignment="1">
      <alignment horizontal="left" vertical="center" wrapText="1"/>
    </xf>
    <xf numFmtId="0" fontId="19" fillId="2" borderId="2" xfId="0" applyFont="1" applyFill="1" applyBorder="1" applyAlignment="1">
      <alignment horizontal="center" vertical="center" wrapText="1"/>
    </xf>
    <xf numFmtId="3" fontId="19" fillId="2" borderId="2" xfId="0" applyNumberFormat="1" applyFont="1" applyFill="1" applyBorder="1" applyAlignment="1">
      <alignment horizontal="center" vertical="center" wrapText="1"/>
    </xf>
    <xf numFmtId="0" fontId="19" fillId="1" borderId="2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4" fontId="10" fillId="0" borderId="0" xfId="0" applyNumberFormat="1" applyFont="1" applyAlignment="1">
      <alignment horizontal="right" vertical="center" wrapText="1"/>
    </xf>
    <xf numFmtId="0" fontId="21" fillId="0" borderId="2" xfId="0" applyFont="1" applyBorder="1" applyAlignment="1">
      <alignment horizontal="center" vertical="center"/>
    </xf>
    <xf numFmtId="3" fontId="21" fillId="0" borderId="2" xfId="0" applyNumberFormat="1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left" vertical="center"/>
    </xf>
    <xf numFmtId="0" fontId="22" fillId="0" borderId="2" xfId="0" applyFont="1" applyBorder="1" applyAlignment="1">
      <alignment horizontal="center" vertical="center" wrapText="1"/>
    </xf>
    <xf numFmtId="0" fontId="22" fillId="0" borderId="2" xfId="0" applyFont="1" applyBorder="1" applyAlignment="1">
      <alignment vertical="center" wrapText="1"/>
    </xf>
    <xf numFmtId="3" fontId="22" fillId="0" borderId="2" xfId="0" applyNumberFormat="1" applyFont="1" applyBorder="1" applyAlignment="1">
      <alignment vertical="center" wrapText="1"/>
    </xf>
    <xf numFmtId="3" fontId="22" fillId="0" borderId="2" xfId="0" applyNumberFormat="1" applyFont="1" applyBorder="1" applyAlignment="1" applyProtection="1">
      <alignment vertical="center" wrapText="1"/>
      <protection locked="0" hidden="1"/>
    </xf>
    <xf numFmtId="0" fontId="21" fillId="0" borderId="0" xfId="0" applyFont="1" applyAlignment="1">
      <alignment vertical="center"/>
    </xf>
    <xf numFmtId="3" fontId="8" fillId="2" borderId="2" xfId="0" applyNumberFormat="1" applyFont="1" applyFill="1" applyBorder="1" applyAlignment="1" applyProtection="1">
      <alignment vertical="center" wrapText="1"/>
      <protection locked="0" hidden="1"/>
    </xf>
    <xf numFmtId="0" fontId="18" fillId="2" borderId="2" xfId="0" applyFont="1" applyFill="1" applyBorder="1" applyAlignment="1">
      <alignment vertical="center" wrapText="1"/>
    </xf>
    <xf numFmtId="0" fontId="18" fillId="0" borderId="0" xfId="0" applyFont="1" applyAlignment="1">
      <alignment vertical="center"/>
    </xf>
    <xf numFmtId="0" fontId="21" fillId="0" borderId="2" xfId="0" applyFont="1" applyBorder="1" applyAlignment="1">
      <alignment horizontal="center" vertical="center" wrapText="1"/>
    </xf>
    <xf numFmtId="0" fontId="21" fillId="0" borderId="2" xfId="0" applyFont="1" applyBorder="1" applyAlignment="1">
      <alignment vertical="center" wrapText="1"/>
    </xf>
    <xf numFmtId="3" fontId="21" fillId="0" borderId="2" xfId="0" applyNumberFormat="1" applyFont="1" applyBorder="1" applyAlignment="1">
      <alignment vertical="center" wrapText="1"/>
    </xf>
    <xf numFmtId="3" fontId="21" fillId="0" borderId="2" xfId="0" applyNumberFormat="1" applyFont="1" applyBorder="1" applyAlignment="1" applyProtection="1">
      <alignment vertical="center" wrapText="1"/>
      <protection locked="0" hidden="1"/>
    </xf>
    <xf numFmtId="0" fontId="8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vertical="center" wrapText="1"/>
    </xf>
    <xf numFmtId="3" fontId="8" fillId="2" borderId="2" xfId="0" applyNumberFormat="1" applyFont="1" applyFill="1" applyBorder="1" applyAlignment="1">
      <alignment vertical="center" wrapText="1"/>
    </xf>
    <xf numFmtId="0" fontId="8" fillId="1" borderId="2" xfId="0" applyFont="1" applyFill="1" applyBorder="1" applyAlignment="1">
      <alignment vertical="center" wrapText="1"/>
    </xf>
    <xf numFmtId="1" fontId="22" fillId="0" borderId="2" xfId="0" applyNumberFormat="1" applyFont="1" applyBorder="1" applyAlignment="1">
      <alignment horizontal="center" vertical="center" wrapText="1"/>
    </xf>
    <xf numFmtId="3" fontId="21" fillId="0" borderId="0" xfId="0" applyNumberFormat="1" applyFont="1" applyAlignment="1">
      <alignment vertical="center"/>
    </xf>
    <xf numFmtId="0" fontId="21" fillId="0" borderId="0" xfId="0" applyFont="1" applyAlignment="1">
      <alignment vertical="center" wrapText="1"/>
    </xf>
    <xf numFmtId="0" fontId="23" fillId="0" borderId="0" xfId="0" applyFont="1" applyAlignment="1">
      <alignment vertical="center"/>
    </xf>
    <xf numFmtId="4" fontId="24" fillId="0" borderId="0" xfId="0" applyNumberFormat="1" applyFont="1" applyAlignment="1">
      <alignment horizontal="right" vertical="center"/>
    </xf>
    <xf numFmtId="0" fontId="18" fillId="1" borderId="2" xfId="0" applyFont="1" applyFill="1" applyBorder="1" applyAlignment="1">
      <alignment vertical="center" wrapText="1"/>
    </xf>
    <xf numFmtId="0" fontId="20" fillId="0" borderId="2" xfId="0" applyFont="1" applyBorder="1" applyAlignment="1">
      <alignment horizontal="right" vertical="center" wrapText="1"/>
    </xf>
    <xf numFmtId="3" fontId="20" fillId="0" borderId="2" xfId="0" applyNumberFormat="1" applyFont="1" applyBorder="1" applyAlignment="1" applyProtection="1">
      <alignment vertical="center" wrapText="1"/>
      <protection locked="0" hidden="1"/>
    </xf>
    <xf numFmtId="3" fontId="8" fillId="2" borderId="2" xfId="0" applyNumberFormat="1" applyFont="1" applyFill="1" applyBorder="1" applyAlignment="1" applyProtection="1">
      <alignment vertical="center"/>
      <protection locked="0" hidden="1"/>
    </xf>
    <xf numFmtId="0" fontId="20" fillId="4" borderId="2" xfId="0" applyFont="1" applyFill="1" applyBorder="1" applyAlignment="1">
      <alignment horizontal="right" vertical="center"/>
    </xf>
    <xf numFmtId="3" fontId="20" fillId="4" borderId="2" xfId="0" applyNumberFormat="1" applyFont="1" applyFill="1" applyBorder="1" applyAlignment="1" applyProtection="1">
      <alignment vertical="center"/>
      <protection locked="0" hidden="1"/>
    </xf>
    <xf numFmtId="0" fontId="22" fillId="0" borderId="2" xfId="0" applyFont="1" applyBorder="1" applyAlignment="1">
      <alignment horizontal="center" vertical="center"/>
    </xf>
    <xf numFmtId="0" fontId="22" fillId="0" borderId="2" xfId="0" applyFont="1" applyBorder="1" applyAlignment="1">
      <alignment vertical="center"/>
    </xf>
    <xf numFmtId="3" fontId="22" fillId="0" borderId="2" xfId="0" applyNumberFormat="1" applyFont="1" applyBorder="1" applyAlignment="1">
      <alignment vertical="center"/>
    </xf>
    <xf numFmtId="3" fontId="22" fillId="0" borderId="2" xfId="0" applyNumberFormat="1" applyFont="1" applyBorder="1" applyAlignment="1" applyProtection="1">
      <alignment vertical="center"/>
      <protection locked="0" hidden="1"/>
    </xf>
    <xf numFmtId="0" fontId="21" fillId="0" borderId="2" xfId="0" applyFont="1" applyBorder="1" applyAlignment="1">
      <alignment vertical="center"/>
    </xf>
    <xf numFmtId="0" fontId="18" fillId="1" borderId="2" xfId="0" applyFont="1" applyFill="1" applyBorder="1" applyAlignment="1">
      <alignment vertical="center"/>
    </xf>
    <xf numFmtId="3" fontId="8" fillId="1" borderId="2" xfId="0" applyNumberFormat="1" applyFont="1" applyFill="1" applyBorder="1" applyAlignment="1">
      <alignment horizontal="right" vertical="center"/>
    </xf>
    <xf numFmtId="3" fontId="8" fillId="1" borderId="2" xfId="0" applyNumberFormat="1" applyFont="1" applyFill="1" applyBorder="1" applyAlignment="1" applyProtection="1">
      <alignment horizontal="right" vertical="center"/>
      <protection locked="0" hidden="1"/>
    </xf>
    <xf numFmtId="0" fontId="22" fillId="5" borderId="2" xfId="0" applyFont="1" applyFill="1" applyBorder="1" applyAlignment="1">
      <alignment vertical="center"/>
    </xf>
    <xf numFmtId="3" fontId="19" fillId="5" borderId="2" xfId="0" applyNumberFormat="1" applyFont="1" applyFill="1" applyBorder="1" applyAlignment="1">
      <alignment horizontal="right" vertical="center"/>
    </xf>
    <xf numFmtId="3" fontId="19" fillId="5" borderId="2" xfId="0" applyNumberFormat="1" applyFont="1" applyFill="1" applyBorder="1" applyAlignment="1" applyProtection="1">
      <alignment horizontal="right" vertical="center"/>
      <protection locked="0" hidden="1"/>
    </xf>
    <xf numFmtId="0" fontId="21" fillId="5" borderId="2" xfId="0" applyFont="1" applyFill="1" applyBorder="1" applyAlignment="1">
      <alignment vertical="center"/>
    </xf>
    <xf numFmtId="0" fontId="1" fillId="0" borderId="2" xfId="0" applyFont="1" applyBorder="1" applyAlignment="1">
      <alignment vertical="center"/>
    </xf>
    <xf numFmtId="49" fontId="19" fillId="0" borderId="2" xfId="0" applyNumberFormat="1" applyFont="1" applyBorder="1" applyAlignment="1">
      <alignment horizontal="left" vertical="top"/>
    </xf>
    <xf numFmtId="3" fontId="22" fillId="0" borderId="2" xfId="0" applyNumberFormat="1" applyFont="1" applyBorder="1" applyAlignment="1">
      <alignment vertical="top"/>
    </xf>
    <xf numFmtId="3" fontId="1" fillId="0" borderId="2" xfId="0" applyNumberFormat="1" applyFont="1" applyBorder="1" applyAlignment="1">
      <alignment vertical="center"/>
    </xf>
    <xf numFmtId="49" fontId="19" fillId="2" borderId="2" xfId="0" applyNumberFormat="1" applyFont="1" applyFill="1" applyBorder="1" applyAlignment="1">
      <alignment horizontal="justify" vertical="center"/>
    </xf>
    <xf numFmtId="3" fontId="15" fillId="1" borderId="2" xfId="0" applyNumberFormat="1" applyFont="1" applyFill="1" applyBorder="1" applyAlignment="1">
      <alignment horizontal="center" vertical="center"/>
    </xf>
    <xf numFmtId="49" fontId="22" fillId="0" borderId="2" xfId="0" applyNumberFormat="1" applyFont="1" applyBorder="1" applyAlignment="1">
      <alignment horizontal="center" vertical="center"/>
    </xf>
    <xf numFmtId="3" fontId="1" fillId="0" borderId="2" xfId="0" applyNumberFormat="1" applyFont="1" applyBorder="1" applyAlignment="1">
      <alignment horizontal="right" vertical="center"/>
    </xf>
    <xf numFmtId="3" fontId="1" fillId="0" borderId="5" xfId="0" applyNumberFormat="1" applyFont="1" applyBorder="1" applyAlignment="1">
      <alignment horizontal="right" vertical="center"/>
    </xf>
    <xf numFmtId="3" fontId="25" fillId="1" borderId="2" xfId="0" applyNumberFormat="1" applyFont="1" applyFill="1" applyBorder="1" applyAlignment="1">
      <alignment horizontal="right" vertical="center"/>
    </xf>
    <xf numFmtId="3" fontId="4" fillId="1" borderId="2" xfId="0" applyNumberFormat="1" applyFont="1" applyFill="1" applyBorder="1" applyAlignment="1">
      <alignment vertical="center"/>
    </xf>
    <xf numFmtId="0" fontId="20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3" fontId="9" fillId="0" borderId="0" xfId="0" applyNumberFormat="1" applyFont="1" applyAlignment="1">
      <alignment vertical="center"/>
    </xf>
    <xf numFmtId="3" fontId="21" fillId="0" borderId="0" xfId="0" applyNumberFormat="1" applyFont="1" applyAlignment="1">
      <alignment horizontal="left" vertical="center"/>
    </xf>
    <xf numFmtId="4" fontId="21" fillId="0" borderId="0" xfId="0" applyNumberFormat="1" applyFont="1" applyAlignment="1">
      <alignment horizontal="left" vertical="center"/>
    </xf>
    <xf numFmtId="3" fontId="25" fillId="1" borderId="2" xfId="0" applyNumberFormat="1" applyFont="1" applyFill="1" applyBorder="1" applyAlignment="1">
      <alignment horizontal="right" vertical="center"/>
    </xf>
    <xf numFmtId="3" fontId="1" fillId="0" borderId="2" xfId="0" applyNumberFormat="1" applyFont="1" applyBorder="1" applyAlignment="1">
      <alignment horizontal="right" vertical="center"/>
    </xf>
    <xf numFmtId="0" fontId="16" fillId="0" borderId="0" xfId="0" applyFont="1" applyAlignment="1">
      <alignment horizontal="center" vertical="center"/>
    </xf>
    <xf numFmtId="0" fontId="18" fillId="0" borderId="0" xfId="0" applyFont="1" applyAlignment="1">
      <alignment horizontal="left" vertical="center" wrapText="1"/>
    </xf>
    <xf numFmtId="0" fontId="8" fillId="2" borderId="2" xfId="0" applyFont="1" applyFill="1" applyBorder="1" applyAlignment="1">
      <alignment horizontal="left" vertical="center"/>
    </xf>
    <xf numFmtId="0" fontId="8" fillId="2" borderId="2" xfId="0" applyFont="1" applyFill="1" applyBorder="1" applyAlignment="1">
      <alignment horizontal="right" vertical="center" wrapText="1"/>
    </xf>
    <xf numFmtId="0" fontId="9" fillId="0" borderId="2" xfId="0" applyFont="1" applyBorder="1" applyAlignment="1">
      <alignment horizontal="center" vertical="center"/>
    </xf>
    <xf numFmtId="0" fontId="25" fillId="2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right" vertical="center"/>
    </xf>
    <xf numFmtId="0" fontId="8" fillId="2" borderId="2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/>
    </xf>
    <xf numFmtId="0" fontId="22" fillId="0" borderId="2" xfId="0" applyFont="1" applyBorder="1" applyAlignment="1">
      <alignment horizontal="left" vertical="center"/>
    </xf>
    <xf numFmtId="3" fontId="1" fillId="0" borderId="4" xfId="0" applyNumberFormat="1" applyFont="1" applyBorder="1" applyAlignment="1">
      <alignment horizontal="right" vertical="center"/>
    </xf>
    <xf numFmtId="3" fontId="1" fillId="0" borderId="5" xfId="0" applyNumberFormat="1" applyFont="1" applyBorder="1" applyAlignment="1">
      <alignment horizontal="right" vertical="center"/>
    </xf>
    <xf numFmtId="4" fontId="11" fillId="0" borderId="0" xfId="0" applyNumberFormat="1" applyFont="1" applyAlignment="1">
      <alignment horizontal="center" vertical="center"/>
    </xf>
    <xf numFmtId="0" fontId="22" fillId="0" borderId="4" xfId="0" applyFont="1" applyBorder="1" applyAlignment="1">
      <alignment horizontal="left" vertical="center"/>
    </xf>
    <xf numFmtId="0" fontId="22" fillId="0" borderId="6" xfId="0" applyFont="1" applyBorder="1" applyAlignment="1">
      <alignment horizontal="left" vertical="center"/>
    </xf>
    <xf numFmtId="0" fontId="8" fillId="2" borderId="2" xfId="0" applyFont="1" applyFill="1" applyBorder="1" applyAlignment="1">
      <alignment horizontal="left" vertical="center" wrapText="1"/>
    </xf>
    <xf numFmtId="3" fontId="15" fillId="1" borderId="2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3" fillId="0" borderId="0" xfId="0" applyFont="1" applyAlignment="1">
      <alignment horizontal="center"/>
    </xf>
    <xf numFmtId="0" fontId="12" fillId="0" borderId="0" xfId="0" applyFont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1</xdr:col>
      <xdr:colOff>1371600</xdr:colOff>
      <xdr:row>4</xdr:row>
      <xdr:rowOff>20317</xdr:rowOff>
    </xdr:to>
    <xdr:pic>
      <xdr:nvPicPr>
        <xdr:cNvPr id="8420" name="Picture 1">
          <a:extLst>
            <a:ext uri="{FF2B5EF4-FFF2-40B4-BE49-F238E27FC236}">
              <a16:creationId xmlns:a16="http://schemas.microsoft.com/office/drawing/2014/main" id="{00000000-0008-0000-0300-0000E42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" y="1"/>
          <a:ext cx="1647824" cy="5321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133350</xdr:colOff>
      <xdr:row>4</xdr:row>
      <xdr:rowOff>53340</xdr:rowOff>
    </xdr:to>
    <xdr:pic>
      <xdr:nvPicPr>
        <xdr:cNvPr id="13375" name="Picture 1">
          <a:extLst>
            <a:ext uri="{FF2B5EF4-FFF2-40B4-BE49-F238E27FC236}">
              <a16:creationId xmlns:a16="http://schemas.microsoft.com/office/drawing/2014/main" id="{00000000-0008-0000-0400-00003F3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2571750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C99"/>
  <sheetViews>
    <sheetView tabSelected="1" topLeftCell="A17" zoomScaleNormal="100" workbookViewId="0">
      <selection activeCell="O22" sqref="O22"/>
    </sheetView>
  </sheetViews>
  <sheetFormatPr defaultColWidth="9.140625" defaultRowHeight="12.75" x14ac:dyDescent="0.2"/>
  <cols>
    <col min="1" max="1" width="4.140625" style="2" customWidth="1"/>
    <col min="2" max="2" width="34.5703125" style="2" customWidth="1"/>
    <col min="3" max="3" width="7.28515625" style="2" customWidth="1"/>
    <col min="4" max="4" width="7.5703125" style="2" customWidth="1"/>
    <col min="5" max="5" width="11.140625" style="4" customWidth="1"/>
    <col min="6" max="6" width="11.42578125" style="4" customWidth="1"/>
    <col min="7" max="7" width="7.5703125" style="2" customWidth="1"/>
    <col min="8" max="8" width="11.140625" style="4" customWidth="1"/>
    <col min="9" max="9" width="11.42578125" style="4" customWidth="1"/>
    <col min="10" max="10" width="7.5703125" style="2" customWidth="1"/>
    <col min="11" max="11" width="11.140625" style="4" customWidth="1"/>
    <col min="12" max="12" width="11.42578125" style="4" customWidth="1"/>
    <col min="13" max="13" width="7.5703125" style="2" customWidth="1"/>
    <col min="14" max="14" width="11.140625" style="4" customWidth="1"/>
    <col min="15" max="15" width="11.42578125" style="4" customWidth="1"/>
    <col min="16" max="16" width="21.85546875" style="4" customWidth="1"/>
    <col min="17" max="17" width="11.7109375" style="2" customWidth="1"/>
    <col min="18" max="19" width="11.5703125" style="15" customWidth="1"/>
    <col min="20" max="20" width="11.5703125" style="2" customWidth="1"/>
    <col min="21" max="22" width="11.5703125" style="15" customWidth="1"/>
    <col min="23" max="23" width="11.5703125" style="2" customWidth="1"/>
    <col min="24" max="25" width="11.5703125" style="15" customWidth="1"/>
    <col min="26" max="26" width="11.5703125" style="2" customWidth="1"/>
    <col min="27" max="28" width="11.5703125" style="15" customWidth="1"/>
    <col min="29" max="29" width="11.5703125" style="2" customWidth="1"/>
    <col min="30" max="16384" width="9.140625" style="2"/>
  </cols>
  <sheetData>
    <row r="1" spans="1:29" s="45" customFormat="1" ht="11.1" customHeight="1" x14ac:dyDescent="0.2">
      <c r="A1" s="40"/>
      <c r="B1" s="41"/>
      <c r="C1" s="42"/>
      <c r="D1" s="43"/>
      <c r="E1" s="44"/>
      <c r="F1" s="44"/>
      <c r="G1" s="43"/>
      <c r="H1" s="44"/>
      <c r="I1" s="44"/>
      <c r="J1" s="43"/>
      <c r="K1" s="44"/>
      <c r="L1" s="44"/>
      <c r="M1" s="43"/>
      <c r="N1" s="44"/>
      <c r="O1" s="44"/>
      <c r="P1" s="44"/>
      <c r="R1" s="46"/>
      <c r="S1" s="46"/>
      <c r="U1" s="46"/>
      <c r="V1" s="46"/>
      <c r="X1" s="46"/>
      <c r="Y1" s="46"/>
      <c r="AA1" s="46"/>
      <c r="AB1" s="46"/>
    </row>
    <row r="2" spans="1:29" s="45" customFormat="1" ht="11.1" customHeight="1" x14ac:dyDescent="0.2">
      <c r="A2" s="40"/>
      <c r="B2" s="41"/>
      <c r="C2" s="42"/>
      <c r="D2" s="47"/>
      <c r="E2" s="48"/>
      <c r="F2" s="48"/>
      <c r="G2" s="47"/>
      <c r="H2" s="48"/>
      <c r="I2" s="48"/>
      <c r="J2" s="47"/>
      <c r="K2" s="48"/>
      <c r="L2" s="48"/>
      <c r="M2" s="47"/>
      <c r="N2" s="48"/>
      <c r="O2" s="48"/>
      <c r="P2" s="48"/>
      <c r="R2" s="46"/>
      <c r="S2" s="46"/>
      <c r="U2" s="46"/>
      <c r="V2" s="46"/>
      <c r="X2" s="46"/>
      <c r="Y2" s="46"/>
      <c r="AA2" s="46"/>
      <c r="AB2" s="46"/>
    </row>
    <row r="3" spans="1:29" s="45" customFormat="1" ht="11.1" customHeight="1" x14ac:dyDescent="0.2">
      <c r="A3" s="49"/>
      <c r="C3" s="50"/>
      <c r="E3" s="51"/>
      <c r="F3" s="51"/>
      <c r="H3" s="51"/>
      <c r="I3" s="51"/>
      <c r="K3" s="51"/>
      <c r="L3" s="51"/>
      <c r="N3" s="51"/>
      <c r="O3" s="51"/>
      <c r="P3" s="51"/>
      <c r="R3" s="46"/>
      <c r="S3" s="46"/>
      <c r="U3" s="46"/>
      <c r="V3" s="46"/>
      <c r="X3" s="46"/>
      <c r="Y3" s="46"/>
      <c r="AA3" s="46"/>
      <c r="AB3" s="46"/>
    </row>
    <row r="4" spans="1:29" s="41" customFormat="1" ht="11.1" customHeight="1" x14ac:dyDescent="0.2">
      <c r="A4" s="40"/>
      <c r="C4" s="42"/>
      <c r="E4" s="52"/>
      <c r="F4" s="52"/>
      <c r="H4" s="52"/>
      <c r="I4" s="52"/>
      <c r="K4" s="52"/>
      <c r="L4" s="52"/>
      <c r="N4" s="52"/>
      <c r="O4" s="52"/>
      <c r="P4" s="52"/>
      <c r="R4" s="46"/>
      <c r="S4" s="46"/>
      <c r="U4" s="46"/>
      <c r="V4" s="46"/>
      <c r="X4" s="46"/>
      <c r="Y4" s="46"/>
      <c r="AA4" s="46"/>
      <c r="AB4" s="46"/>
    </row>
    <row r="5" spans="1:29" s="57" customFormat="1" ht="11.1" customHeight="1" x14ac:dyDescent="0.2">
      <c r="A5" s="53" t="s">
        <v>38</v>
      </c>
      <c r="B5" s="54"/>
      <c r="C5" s="55"/>
      <c r="D5" s="54"/>
      <c r="E5" s="56"/>
      <c r="F5" s="56"/>
      <c r="G5" s="54"/>
      <c r="H5" s="56"/>
      <c r="I5" s="56"/>
      <c r="J5" s="54"/>
      <c r="K5" s="56"/>
      <c r="L5" s="56"/>
      <c r="M5" s="54"/>
      <c r="N5" s="56"/>
      <c r="O5" s="56"/>
      <c r="P5" s="56"/>
      <c r="R5" s="46"/>
      <c r="S5" s="46"/>
      <c r="U5" s="46"/>
      <c r="V5" s="46"/>
      <c r="X5" s="46"/>
      <c r="Y5" s="46"/>
      <c r="AA5" s="46"/>
      <c r="AB5" s="46"/>
    </row>
    <row r="6" spans="1:29" s="1" customFormat="1" ht="15.75" customHeight="1" x14ac:dyDescent="0.2">
      <c r="A6" s="128" t="s">
        <v>108</v>
      </c>
      <c r="B6" s="128"/>
      <c r="C6" s="128"/>
      <c r="D6" s="128"/>
      <c r="E6" s="128"/>
      <c r="F6" s="128"/>
      <c r="G6" s="128"/>
      <c r="H6" s="128"/>
      <c r="I6" s="128"/>
      <c r="J6" s="128"/>
      <c r="K6" s="128"/>
      <c r="L6" s="128"/>
      <c r="M6" s="128"/>
      <c r="N6" s="128"/>
      <c r="O6" s="128"/>
      <c r="P6" s="128"/>
      <c r="R6" s="14"/>
      <c r="S6" s="14"/>
      <c r="U6" s="14"/>
      <c r="V6" s="14"/>
      <c r="X6" s="14"/>
      <c r="Y6" s="14"/>
      <c r="AA6" s="14"/>
      <c r="AB6" s="14"/>
    </row>
    <row r="7" spans="1:29" ht="14.25" customHeight="1" x14ac:dyDescent="0.25">
      <c r="A7" s="58"/>
      <c r="B7" s="58"/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</row>
    <row r="8" spans="1:29" s="1" customFormat="1" ht="116.25" customHeight="1" x14ac:dyDescent="0.2">
      <c r="A8" s="129" t="s">
        <v>116</v>
      </c>
      <c r="B8" s="129"/>
      <c r="C8" s="129"/>
      <c r="D8" s="129"/>
      <c r="E8" s="129"/>
      <c r="F8" s="129"/>
      <c r="G8" s="129"/>
      <c r="H8" s="129"/>
      <c r="I8" s="129"/>
      <c r="J8" s="129"/>
      <c r="K8" s="129"/>
      <c r="L8" s="129"/>
      <c r="M8" s="129"/>
      <c r="N8" s="129"/>
      <c r="O8" s="129"/>
      <c r="P8" s="129"/>
      <c r="R8" s="14"/>
      <c r="S8" s="14"/>
      <c r="U8" s="14"/>
      <c r="V8" s="14"/>
      <c r="X8" s="14"/>
      <c r="Y8" s="14"/>
      <c r="AA8" s="14"/>
      <c r="AB8" s="14"/>
    </row>
    <row r="9" spans="1:29" s="1" customFormat="1" ht="11.25" customHeight="1" x14ac:dyDescent="0.2">
      <c r="A9" s="59"/>
      <c r="B9" s="59"/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R9" s="140"/>
      <c r="S9" s="140"/>
      <c r="U9" s="140"/>
      <c r="V9" s="140"/>
      <c r="X9" s="140"/>
      <c r="Y9" s="140"/>
      <c r="AA9" s="140"/>
      <c r="AB9" s="140"/>
    </row>
    <row r="10" spans="1:29" ht="21.75" customHeight="1" x14ac:dyDescent="0.2">
      <c r="A10" s="12"/>
      <c r="B10" s="12"/>
      <c r="C10" s="12"/>
      <c r="D10" s="132" t="s">
        <v>42</v>
      </c>
      <c r="E10" s="132"/>
      <c r="F10" s="132"/>
      <c r="G10" s="132" t="s">
        <v>88</v>
      </c>
      <c r="H10" s="132"/>
      <c r="I10" s="132"/>
      <c r="J10" s="132" t="s">
        <v>97</v>
      </c>
      <c r="K10" s="132"/>
      <c r="L10" s="132"/>
      <c r="M10" s="132" t="s">
        <v>105</v>
      </c>
      <c r="N10" s="132"/>
      <c r="O10" s="132"/>
      <c r="P10" s="12"/>
      <c r="S10" s="17"/>
      <c r="T10" s="34"/>
      <c r="V10" s="17"/>
      <c r="W10" s="34"/>
      <c r="Y10" s="17"/>
      <c r="Z10" s="34"/>
      <c r="AB10" s="17"/>
      <c r="AC10" s="34"/>
    </row>
    <row r="11" spans="1:29" s="63" customFormat="1" ht="48.75" customHeight="1" x14ac:dyDescent="0.2">
      <c r="A11" s="60" t="s">
        <v>0</v>
      </c>
      <c r="B11" s="60" t="s">
        <v>30</v>
      </c>
      <c r="C11" s="60" t="s">
        <v>1</v>
      </c>
      <c r="D11" s="60" t="s">
        <v>2</v>
      </c>
      <c r="E11" s="61" t="s">
        <v>26</v>
      </c>
      <c r="F11" s="61" t="s">
        <v>27</v>
      </c>
      <c r="G11" s="60" t="s">
        <v>2</v>
      </c>
      <c r="H11" s="61" t="s">
        <v>26</v>
      </c>
      <c r="I11" s="61" t="s">
        <v>27</v>
      </c>
      <c r="J11" s="60" t="s">
        <v>2</v>
      </c>
      <c r="K11" s="61" t="s">
        <v>26</v>
      </c>
      <c r="L11" s="61" t="s">
        <v>27</v>
      </c>
      <c r="M11" s="60" t="s">
        <v>2</v>
      </c>
      <c r="N11" s="61" t="s">
        <v>26</v>
      </c>
      <c r="O11" s="61" t="s">
        <v>27</v>
      </c>
      <c r="P11" s="62" t="s">
        <v>3</v>
      </c>
      <c r="R11" s="64"/>
      <c r="S11" s="64"/>
      <c r="U11" s="64"/>
      <c r="V11" s="64"/>
      <c r="X11" s="64"/>
      <c r="Y11" s="64"/>
      <c r="AA11" s="64"/>
      <c r="AB11" s="64"/>
    </row>
    <row r="12" spans="1:29" s="67" customFormat="1" ht="12.75" customHeight="1" x14ac:dyDescent="0.2">
      <c r="A12" s="65">
        <v>1</v>
      </c>
      <c r="B12" s="65">
        <v>2</v>
      </c>
      <c r="C12" s="65">
        <v>3</v>
      </c>
      <c r="D12" s="65">
        <v>4</v>
      </c>
      <c r="E12" s="66">
        <v>5</v>
      </c>
      <c r="F12" s="66">
        <v>6</v>
      </c>
      <c r="G12" s="65">
        <v>7</v>
      </c>
      <c r="H12" s="66">
        <v>8</v>
      </c>
      <c r="I12" s="66">
        <v>9</v>
      </c>
      <c r="J12" s="65">
        <v>10</v>
      </c>
      <c r="K12" s="66">
        <v>11</v>
      </c>
      <c r="L12" s="66">
        <v>12</v>
      </c>
      <c r="M12" s="65">
        <v>13</v>
      </c>
      <c r="N12" s="66">
        <v>14</v>
      </c>
      <c r="O12" s="66">
        <v>15</v>
      </c>
      <c r="P12" s="65">
        <v>16</v>
      </c>
      <c r="R12" s="13"/>
      <c r="S12" s="13"/>
      <c r="U12" s="13"/>
      <c r="V12" s="13"/>
      <c r="X12" s="13"/>
      <c r="Y12" s="13"/>
      <c r="AA12" s="13"/>
      <c r="AB12" s="13"/>
    </row>
    <row r="13" spans="1:29" s="11" customFormat="1" ht="15" customHeight="1" x14ac:dyDescent="0.2">
      <c r="A13" s="68" t="s">
        <v>4</v>
      </c>
      <c r="B13" s="130" t="s">
        <v>5</v>
      </c>
      <c r="C13" s="130"/>
      <c r="D13" s="69"/>
      <c r="E13" s="69"/>
      <c r="F13" s="69"/>
      <c r="G13" s="69"/>
      <c r="H13" s="69"/>
      <c r="I13" s="69"/>
      <c r="J13" s="69"/>
      <c r="K13" s="69"/>
      <c r="L13" s="69"/>
      <c r="M13" s="69"/>
      <c r="N13" s="69"/>
      <c r="O13" s="69"/>
      <c r="P13" s="28"/>
      <c r="R13" s="13"/>
      <c r="S13" s="13"/>
      <c r="U13" s="13"/>
      <c r="V13" s="13"/>
      <c r="X13" s="13"/>
      <c r="Y13" s="13"/>
      <c r="AA13" s="13"/>
      <c r="AB13" s="13"/>
    </row>
    <row r="14" spans="1:29" s="74" customFormat="1" ht="23.25" customHeight="1" x14ac:dyDescent="0.2">
      <c r="A14" s="70">
        <v>1</v>
      </c>
      <c r="B14" s="71" t="s">
        <v>57</v>
      </c>
      <c r="C14" s="70" t="s">
        <v>6</v>
      </c>
      <c r="D14" s="70">
        <v>1</v>
      </c>
      <c r="E14" s="72">
        <v>240000</v>
      </c>
      <c r="F14" s="73">
        <f>E14*D14</f>
        <v>240000</v>
      </c>
      <c r="G14" s="70">
        <v>1</v>
      </c>
      <c r="H14" s="72">
        <v>240000</v>
      </c>
      <c r="I14" s="73">
        <f>H14*G14</f>
        <v>240000</v>
      </c>
      <c r="J14" s="70">
        <v>1</v>
      </c>
      <c r="K14" s="72">
        <v>240000</v>
      </c>
      <c r="L14" s="73">
        <f>K14*J14</f>
        <v>240000</v>
      </c>
      <c r="M14" s="70">
        <v>1</v>
      </c>
      <c r="N14" s="72">
        <v>193500</v>
      </c>
      <c r="O14" s="73">
        <f>N14*M14</f>
        <v>193500</v>
      </c>
      <c r="P14" s="71" t="s">
        <v>75</v>
      </c>
      <c r="R14" s="13"/>
      <c r="S14" s="13"/>
      <c r="T14" s="36"/>
      <c r="U14" s="13"/>
      <c r="V14" s="13"/>
      <c r="W14" s="36"/>
      <c r="X14" s="13"/>
      <c r="Y14" s="13"/>
      <c r="Z14" s="36"/>
      <c r="AA14" s="13"/>
      <c r="AB14" s="13"/>
      <c r="AC14" s="36"/>
    </row>
    <row r="15" spans="1:29" s="74" customFormat="1" ht="23.25" customHeight="1" x14ac:dyDescent="0.2">
      <c r="A15" s="70">
        <v>2</v>
      </c>
      <c r="B15" s="71" t="s">
        <v>66</v>
      </c>
      <c r="C15" s="70" t="s">
        <v>6</v>
      </c>
      <c r="D15" s="70">
        <v>1</v>
      </c>
      <c r="E15" s="72">
        <v>1400000</v>
      </c>
      <c r="F15" s="73">
        <f>E15*D15</f>
        <v>1400000</v>
      </c>
      <c r="G15" s="70">
        <v>1</v>
      </c>
      <c r="H15" s="72">
        <v>1400000</v>
      </c>
      <c r="I15" s="73">
        <f>H15*G15</f>
        <v>1400000</v>
      </c>
      <c r="J15" s="70">
        <v>1</v>
      </c>
      <c r="K15" s="72">
        <v>1400000</v>
      </c>
      <c r="L15" s="73">
        <f>K15*J15</f>
        <v>1400000</v>
      </c>
      <c r="M15" s="70">
        <v>1</v>
      </c>
      <c r="N15" s="72">
        <v>0</v>
      </c>
      <c r="O15" s="73">
        <f>N15*M15</f>
        <v>0</v>
      </c>
      <c r="P15" s="71" t="s">
        <v>80</v>
      </c>
      <c r="R15" s="13"/>
      <c r="S15" s="13"/>
      <c r="T15" s="36"/>
      <c r="U15" s="13"/>
      <c r="V15" s="13"/>
      <c r="W15" s="36"/>
      <c r="X15" s="13"/>
      <c r="Y15" s="13"/>
      <c r="Z15" s="36"/>
      <c r="AA15" s="13"/>
      <c r="AB15" s="13"/>
      <c r="AC15" s="36"/>
    </row>
    <row r="16" spans="1:29" s="74" customFormat="1" ht="21" customHeight="1" x14ac:dyDescent="0.2">
      <c r="A16" s="70">
        <v>3</v>
      </c>
      <c r="B16" s="71" t="s">
        <v>93</v>
      </c>
      <c r="C16" s="70" t="s">
        <v>6</v>
      </c>
      <c r="D16" s="70">
        <v>1</v>
      </c>
      <c r="E16" s="72">
        <v>1125000</v>
      </c>
      <c r="F16" s="73">
        <f>D16*E16</f>
        <v>1125000</v>
      </c>
      <c r="G16" s="70">
        <v>1</v>
      </c>
      <c r="H16" s="72">
        <v>980000</v>
      </c>
      <c r="I16" s="73">
        <f>G16*H16</f>
        <v>980000</v>
      </c>
      <c r="J16" s="70">
        <v>1</v>
      </c>
      <c r="K16" s="72">
        <v>980000</v>
      </c>
      <c r="L16" s="73">
        <f>J16*K16</f>
        <v>980000</v>
      </c>
      <c r="M16" s="70">
        <v>1</v>
      </c>
      <c r="N16" s="72">
        <v>1200000</v>
      </c>
      <c r="O16" s="73">
        <f>M16*N16</f>
        <v>1200000</v>
      </c>
      <c r="P16" s="71" t="s">
        <v>106</v>
      </c>
      <c r="R16" s="13"/>
      <c r="S16" s="13"/>
      <c r="T16" s="36"/>
      <c r="U16" s="13"/>
      <c r="V16" s="13"/>
      <c r="W16" s="36"/>
      <c r="X16" s="13"/>
      <c r="Y16" s="13"/>
      <c r="Z16" s="36"/>
      <c r="AA16" s="13"/>
      <c r="AB16" s="13"/>
      <c r="AC16" s="36"/>
    </row>
    <row r="17" spans="1:29" s="74" customFormat="1" ht="21" customHeight="1" x14ac:dyDescent="0.2">
      <c r="A17" s="70">
        <v>4</v>
      </c>
      <c r="B17" s="71" t="s">
        <v>78</v>
      </c>
      <c r="C17" s="70" t="s">
        <v>6</v>
      </c>
      <c r="D17" s="70">
        <v>1</v>
      </c>
      <c r="E17" s="72">
        <v>550000</v>
      </c>
      <c r="F17" s="73">
        <v>550000</v>
      </c>
      <c r="G17" s="70">
        <v>1</v>
      </c>
      <c r="H17" s="72">
        <v>0</v>
      </c>
      <c r="I17" s="73">
        <v>0</v>
      </c>
      <c r="J17" s="70">
        <v>1</v>
      </c>
      <c r="K17" s="72">
        <v>0</v>
      </c>
      <c r="L17" s="73">
        <v>0</v>
      </c>
      <c r="M17" s="70">
        <v>1</v>
      </c>
      <c r="N17" s="72">
        <v>0</v>
      </c>
      <c r="O17" s="73">
        <v>0</v>
      </c>
      <c r="P17" s="71" t="s">
        <v>48</v>
      </c>
      <c r="R17" s="13"/>
      <c r="S17" s="13"/>
      <c r="T17" s="36"/>
      <c r="U17" s="13"/>
      <c r="V17" s="13"/>
      <c r="W17" s="36"/>
      <c r="X17" s="13"/>
      <c r="Y17" s="13"/>
      <c r="Z17" s="36"/>
      <c r="AA17" s="13"/>
      <c r="AB17" s="13"/>
      <c r="AC17" s="36"/>
    </row>
    <row r="18" spans="1:29" s="74" customFormat="1" ht="23.25" customHeight="1" x14ac:dyDescent="0.2">
      <c r="A18" s="70">
        <v>5</v>
      </c>
      <c r="B18" s="71" t="s">
        <v>76</v>
      </c>
      <c r="C18" s="70" t="s">
        <v>6</v>
      </c>
      <c r="D18" s="70">
        <v>1</v>
      </c>
      <c r="E18" s="72">
        <v>400000</v>
      </c>
      <c r="F18" s="73">
        <f>E18*D18</f>
        <v>400000</v>
      </c>
      <c r="G18" s="70">
        <v>1</v>
      </c>
      <c r="H18" s="72">
        <v>240000</v>
      </c>
      <c r="I18" s="73">
        <f>H18*G18</f>
        <v>240000</v>
      </c>
      <c r="J18" s="70">
        <v>1</v>
      </c>
      <c r="K18" s="72">
        <v>0</v>
      </c>
      <c r="L18" s="73">
        <f>K18*J18</f>
        <v>0</v>
      </c>
      <c r="M18" s="70">
        <v>1</v>
      </c>
      <c r="N18" s="72">
        <v>0</v>
      </c>
      <c r="O18" s="73">
        <f>N18*M18</f>
        <v>0</v>
      </c>
      <c r="P18" s="71" t="s">
        <v>77</v>
      </c>
      <c r="R18" s="13"/>
      <c r="S18" s="13"/>
      <c r="T18" s="36"/>
      <c r="U18" s="13"/>
      <c r="V18" s="13"/>
      <c r="W18" s="36"/>
      <c r="X18" s="13"/>
      <c r="Y18" s="13"/>
      <c r="Z18" s="36"/>
      <c r="AA18" s="13"/>
      <c r="AB18" s="13"/>
      <c r="AC18" s="36"/>
    </row>
    <row r="19" spans="1:29" s="74" customFormat="1" ht="23.25" customHeight="1" x14ac:dyDescent="0.2">
      <c r="A19" s="70">
        <v>6</v>
      </c>
      <c r="B19" s="71" t="s">
        <v>68</v>
      </c>
      <c r="C19" s="70" t="s">
        <v>6</v>
      </c>
      <c r="D19" s="70">
        <v>1</v>
      </c>
      <c r="E19" s="72">
        <v>180000</v>
      </c>
      <c r="F19" s="73">
        <f>E19*D19</f>
        <v>180000</v>
      </c>
      <c r="G19" s="70">
        <v>1</v>
      </c>
      <c r="H19" s="72">
        <v>0</v>
      </c>
      <c r="I19" s="73">
        <f>H19*G19</f>
        <v>0</v>
      </c>
      <c r="J19" s="70">
        <v>1</v>
      </c>
      <c r="K19" s="72">
        <v>0</v>
      </c>
      <c r="L19" s="73">
        <f>K19*J19</f>
        <v>0</v>
      </c>
      <c r="M19" s="70">
        <v>1</v>
      </c>
      <c r="N19" s="72">
        <v>0</v>
      </c>
      <c r="O19" s="73">
        <f>N19*M19</f>
        <v>0</v>
      </c>
      <c r="P19" s="71" t="s">
        <v>79</v>
      </c>
      <c r="R19" s="13"/>
      <c r="S19" s="13"/>
      <c r="T19" s="36"/>
      <c r="U19" s="13"/>
      <c r="V19" s="13"/>
      <c r="W19" s="36"/>
      <c r="X19" s="13"/>
      <c r="Y19" s="13"/>
      <c r="Z19" s="36"/>
      <c r="AA19" s="13"/>
      <c r="AB19" s="13"/>
      <c r="AC19" s="36"/>
    </row>
    <row r="20" spans="1:29" s="74" customFormat="1" ht="23.25" customHeight="1" x14ac:dyDescent="0.2">
      <c r="A20" s="70">
        <v>7</v>
      </c>
      <c r="B20" s="71" t="s">
        <v>98</v>
      </c>
      <c r="C20" s="70" t="s">
        <v>6</v>
      </c>
      <c r="D20" s="70"/>
      <c r="E20" s="72"/>
      <c r="F20" s="73"/>
      <c r="G20" s="70"/>
      <c r="H20" s="72"/>
      <c r="I20" s="73"/>
      <c r="J20" s="70">
        <v>1</v>
      </c>
      <c r="K20" s="72">
        <v>350000</v>
      </c>
      <c r="L20" s="73">
        <f>K20*J20</f>
        <v>350000</v>
      </c>
      <c r="M20" s="70">
        <v>1</v>
      </c>
      <c r="N20" s="72">
        <v>335000</v>
      </c>
      <c r="O20" s="73">
        <f>N20*M20</f>
        <v>335000</v>
      </c>
      <c r="P20" s="71" t="s">
        <v>77</v>
      </c>
      <c r="R20" s="13"/>
      <c r="S20" s="13"/>
      <c r="T20" s="36"/>
      <c r="U20" s="13"/>
      <c r="V20" s="13"/>
      <c r="W20" s="36"/>
      <c r="X20" s="13"/>
      <c r="Y20" s="13"/>
      <c r="Z20" s="36"/>
      <c r="AA20" s="13"/>
      <c r="AB20" s="13"/>
      <c r="AC20" s="36"/>
    </row>
    <row r="21" spans="1:29" s="77" customFormat="1" ht="15" customHeight="1" x14ac:dyDescent="0.2">
      <c r="A21" s="131" t="s">
        <v>8</v>
      </c>
      <c r="B21" s="131"/>
      <c r="C21" s="131"/>
      <c r="D21" s="75"/>
      <c r="E21" s="75"/>
      <c r="F21" s="75">
        <f>SUM(F14:F19)</f>
        <v>3895000</v>
      </c>
      <c r="G21" s="75"/>
      <c r="H21" s="75"/>
      <c r="I21" s="75">
        <f>SUM(I14:I19)</f>
        <v>2860000</v>
      </c>
      <c r="J21" s="75"/>
      <c r="K21" s="75"/>
      <c r="L21" s="75">
        <f>SUM(L14:L20)</f>
        <v>2970000</v>
      </c>
      <c r="M21" s="75"/>
      <c r="N21" s="75"/>
      <c r="O21" s="75">
        <f>SUM(O14:O20)</f>
        <v>1728500</v>
      </c>
      <c r="P21" s="76"/>
      <c r="R21" s="13"/>
      <c r="S21" s="13"/>
      <c r="T21" s="36"/>
      <c r="U21" s="13"/>
      <c r="V21" s="13"/>
      <c r="W21" s="36"/>
      <c r="X21" s="13"/>
      <c r="Y21" s="13"/>
      <c r="Z21" s="36"/>
      <c r="AA21" s="13"/>
      <c r="AB21" s="13"/>
      <c r="AC21" s="36"/>
    </row>
    <row r="22" spans="1:29" s="74" customFormat="1" ht="20.25" customHeight="1" x14ac:dyDescent="0.2">
      <c r="A22" s="78"/>
      <c r="B22" s="79"/>
      <c r="C22" s="78"/>
      <c r="D22" s="79"/>
      <c r="E22" s="80"/>
      <c r="F22" s="81"/>
      <c r="G22" s="79"/>
      <c r="H22" s="80"/>
      <c r="I22" s="81"/>
      <c r="J22" s="79"/>
      <c r="K22" s="80"/>
      <c r="L22" s="81"/>
      <c r="M22" s="79"/>
      <c r="N22" s="80"/>
      <c r="O22" s="81"/>
      <c r="P22" s="79"/>
      <c r="R22" s="13"/>
      <c r="S22" s="13"/>
      <c r="T22" s="35"/>
      <c r="U22" s="13"/>
      <c r="V22" s="13"/>
      <c r="W22" s="35"/>
      <c r="X22" s="13"/>
      <c r="Y22" s="13"/>
      <c r="Z22" s="35"/>
      <c r="AA22" s="13"/>
      <c r="AB22" s="13"/>
      <c r="AC22" s="35"/>
    </row>
    <row r="23" spans="1:29" s="11" customFormat="1" ht="15" customHeight="1" x14ac:dyDescent="0.2">
      <c r="A23" s="82" t="s">
        <v>9</v>
      </c>
      <c r="B23" s="83" t="s">
        <v>10</v>
      </c>
      <c r="C23" s="83"/>
      <c r="D23" s="84"/>
      <c r="E23" s="85"/>
      <c r="F23" s="75"/>
      <c r="G23" s="84"/>
      <c r="H23" s="85"/>
      <c r="I23" s="75"/>
      <c r="J23" s="84"/>
      <c r="K23" s="85"/>
      <c r="L23" s="75"/>
      <c r="M23" s="84"/>
      <c r="N23" s="85"/>
      <c r="O23" s="75"/>
      <c r="P23" s="86"/>
      <c r="R23" s="13"/>
      <c r="S23" s="13"/>
      <c r="T23" s="35"/>
      <c r="U23" s="13"/>
      <c r="V23" s="13"/>
      <c r="W23" s="35"/>
      <c r="X23" s="13"/>
      <c r="Y23" s="13"/>
      <c r="Z23" s="35"/>
      <c r="AA23" s="13"/>
      <c r="AB23" s="13"/>
      <c r="AC23" s="35"/>
    </row>
    <row r="24" spans="1:29" s="74" customFormat="1" ht="21" customHeight="1" x14ac:dyDescent="0.2">
      <c r="A24" s="87">
        <v>1</v>
      </c>
      <c r="B24" s="71" t="s">
        <v>49</v>
      </c>
      <c r="C24" s="70" t="s">
        <v>6</v>
      </c>
      <c r="D24" s="70">
        <v>30</v>
      </c>
      <c r="E24" s="72">
        <v>3400</v>
      </c>
      <c r="F24" s="73">
        <f>D24*E24</f>
        <v>102000</v>
      </c>
      <c r="G24" s="70">
        <v>20</v>
      </c>
      <c r="H24" s="72">
        <v>3400</v>
      </c>
      <c r="I24" s="73">
        <f>G24*H24</f>
        <v>68000</v>
      </c>
      <c r="J24" s="70">
        <v>10</v>
      </c>
      <c r="K24" s="72">
        <v>4250</v>
      </c>
      <c r="L24" s="73">
        <f>J24*K24</f>
        <v>42500</v>
      </c>
      <c r="M24" s="70">
        <v>10</v>
      </c>
      <c r="N24" s="72">
        <v>4225</v>
      </c>
      <c r="O24" s="73">
        <f>M24*N24</f>
        <v>42250</v>
      </c>
      <c r="P24" s="71" t="s">
        <v>35</v>
      </c>
      <c r="Q24" s="88"/>
      <c r="R24" s="13"/>
      <c r="S24" s="13"/>
      <c r="T24" s="35"/>
      <c r="U24" s="13"/>
      <c r="V24" s="13"/>
      <c r="W24" s="35"/>
      <c r="X24" s="13"/>
      <c r="Y24" s="13"/>
      <c r="Z24" s="35"/>
      <c r="AA24" s="13"/>
      <c r="AB24" s="13"/>
      <c r="AC24" s="35"/>
    </row>
    <row r="25" spans="1:29" s="74" customFormat="1" ht="21" customHeight="1" x14ac:dyDescent="0.2">
      <c r="A25" s="87">
        <v>2</v>
      </c>
      <c r="B25" s="71" t="s">
        <v>89</v>
      </c>
      <c r="C25" s="70" t="s">
        <v>6</v>
      </c>
      <c r="D25" s="70"/>
      <c r="E25" s="72"/>
      <c r="F25" s="73"/>
      <c r="G25" s="70">
        <v>30</v>
      </c>
      <c r="H25" s="72">
        <v>3400</v>
      </c>
      <c r="I25" s="73">
        <f>G25*H25</f>
        <v>102000</v>
      </c>
      <c r="J25" s="70">
        <v>25</v>
      </c>
      <c r="K25" s="72">
        <v>4790</v>
      </c>
      <c r="L25" s="73">
        <f>J25*K25</f>
        <v>119750</v>
      </c>
      <c r="M25" s="70">
        <v>25</v>
      </c>
      <c r="N25" s="72">
        <v>4800</v>
      </c>
      <c r="O25" s="73">
        <f>M25*N25</f>
        <v>120000</v>
      </c>
      <c r="P25" s="71" t="s">
        <v>35</v>
      </c>
      <c r="Q25" s="88"/>
      <c r="R25" s="13"/>
      <c r="S25" s="13"/>
      <c r="T25" s="35"/>
      <c r="U25" s="13"/>
      <c r="V25" s="13"/>
      <c r="W25" s="35"/>
      <c r="X25" s="13"/>
      <c r="Y25" s="13"/>
      <c r="Z25" s="35"/>
      <c r="AA25" s="13"/>
      <c r="AB25" s="13"/>
      <c r="AC25" s="35"/>
    </row>
    <row r="26" spans="1:29" s="74" customFormat="1" ht="21" customHeight="1" x14ac:dyDescent="0.2">
      <c r="A26" s="87">
        <v>3</v>
      </c>
      <c r="B26" s="71" t="s">
        <v>50</v>
      </c>
      <c r="C26" s="70" t="s">
        <v>6</v>
      </c>
      <c r="D26" s="70">
        <v>200</v>
      </c>
      <c r="E26" s="72">
        <v>155</v>
      </c>
      <c r="F26" s="73">
        <f>D26*E26</f>
        <v>31000</v>
      </c>
      <c r="G26" s="70">
        <v>200</v>
      </c>
      <c r="H26" s="72">
        <v>165</v>
      </c>
      <c r="I26" s="73">
        <f>G26*H26</f>
        <v>33000</v>
      </c>
      <c r="J26" s="70">
        <v>150</v>
      </c>
      <c r="K26" s="72">
        <v>195</v>
      </c>
      <c r="L26" s="73">
        <f>J26*K26</f>
        <v>29250</v>
      </c>
      <c r="M26" s="70">
        <v>150</v>
      </c>
      <c r="N26" s="72">
        <v>178</v>
      </c>
      <c r="O26" s="73">
        <f>M26*N26</f>
        <v>26700</v>
      </c>
      <c r="P26" s="71" t="s">
        <v>39</v>
      </c>
      <c r="R26" s="13"/>
      <c r="S26" s="13"/>
      <c r="T26" s="35"/>
      <c r="U26" s="13"/>
      <c r="V26" s="13"/>
      <c r="W26" s="35"/>
      <c r="X26" s="13"/>
      <c r="Y26" s="13"/>
      <c r="Z26" s="35"/>
      <c r="AA26" s="13"/>
      <c r="AB26" s="13"/>
      <c r="AC26" s="35"/>
    </row>
    <row r="27" spans="1:29" s="74" customFormat="1" ht="21" customHeight="1" x14ac:dyDescent="0.2">
      <c r="A27" s="87">
        <v>4</v>
      </c>
      <c r="B27" s="71" t="s">
        <v>81</v>
      </c>
      <c r="C27" s="70" t="s">
        <v>21</v>
      </c>
      <c r="D27" s="70">
        <v>200</v>
      </c>
      <c r="E27" s="72">
        <v>155</v>
      </c>
      <c r="F27" s="73">
        <f t="shared" ref="F27:F29" si="0">D27*E27</f>
        <v>31000</v>
      </c>
      <c r="G27" s="70">
        <v>200</v>
      </c>
      <c r="H27" s="72">
        <v>165</v>
      </c>
      <c r="I27" s="73">
        <f t="shared" ref="I27:I29" si="1">G27*H27</f>
        <v>33000</v>
      </c>
      <c r="J27" s="70">
        <v>150</v>
      </c>
      <c r="K27" s="72">
        <v>195</v>
      </c>
      <c r="L27" s="73">
        <f t="shared" ref="L27:L29" si="2">J27*K27</f>
        <v>29250</v>
      </c>
      <c r="M27" s="70">
        <v>150</v>
      </c>
      <c r="N27" s="72">
        <v>178</v>
      </c>
      <c r="O27" s="73">
        <f t="shared" ref="O27:O29" si="3">M27*N27</f>
        <v>26700</v>
      </c>
      <c r="P27" s="71" t="s">
        <v>39</v>
      </c>
      <c r="R27" s="13"/>
      <c r="S27" s="13"/>
      <c r="T27" s="35"/>
      <c r="U27" s="13"/>
      <c r="V27" s="13"/>
      <c r="W27" s="35"/>
      <c r="X27" s="13"/>
      <c r="Y27" s="13"/>
      <c r="Z27" s="35"/>
      <c r="AA27" s="13"/>
      <c r="AB27" s="13"/>
      <c r="AC27" s="35"/>
    </row>
    <row r="28" spans="1:29" s="74" customFormat="1" ht="21" customHeight="1" x14ac:dyDescent="0.2">
      <c r="A28" s="87">
        <v>5</v>
      </c>
      <c r="B28" s="71" t="s">
        <v>82</v>
      </c>
      <c r="C28" s="70" t="s">
        <v>21</v>
      </c>
      <c r="D28" s="70">
        <v>200</v>
      </c>
      <c r="E28" s="72">
        <v>155</v>
      </c>
      <c r="F28" s="73">
        <f t="shared" si="0"/>
        <v>31000</v>
      </c>
      <c r="G28" s="70">
        <v>200</v>
      </c>
      <c r="H28" s="72">
        <v>165</v>
      </c>
      <c r="I28" s="73">
        <f t="shared" si="1"/>
        <v>33000</v>
      </c>
      <c r="J28" s="70">
        <v>150</v>
      </c>
      <c r="K28" s="72">
        <v>195</v>
      </c>
      <c r="L28" s="73">
        <f t="shared" si="2"/>
        <v>29250</v>
      </c>
      <c r="M28" s="70">
        <v>150</v>
      </c>
      <c r="N28" s="72">
        <v>178</v>
      </c>
      <c r="O28" s="73">
        <f t="shared" si="3"/>
        <v>26700</v>
      </c>
      <c r="P28" s="71" t="s">
        <v>39</v>
      </c>
      <c r="R28" s="13"/>
      <c r="S28" s="13"/>
      <c r="T28" s="35"/>
      <c r="U28" s="13"/>
      <c r="V28" s="13"/>
      <c r="W28" s="35"/>
      <c r="X28" s="13"/>
      <c r="Y28" s="13"/>
      <c r="Z28" s="35"/>
      <c r="AA28" s="13"/>
      <c r="AB28" s="13"/>
      <c r="AC28" s="35"/>
    </row>
    <row r="29" spans="1:29" s="74" customFormat="1" ht="21" customHeight="1" x14ac:dyDescent="0.2">
      <c r="A29" s="87">
        <v>6</v>
      </c>
      <c r="B29" s="71" t="s">
        <v>83</v>
      </c>
      <c r="C29" s="70" t="s">
        <v>21</v>
      </c>
      <c r="D29" s="70">
        <v>1500</v>
      </c>
      <c r="E29" s="72">
        <v>155</v>
      </c>
      <c r="F29" s="73">
        <f t="shared" si="0"/>
        <v>232500</v>
      </c>
      <c r="G29" s="70">
        <v>1500</v>
      </c>
      <c r="H29" s="72">
        <v>165</v>
      </c>
      <c r="I29" s="73">
        <f t="shared" si="1"/>
        <v>247500</v>
      </c>
      <c r="J29" s="70">
        <v>1300</v>
      </c>
      <c r="K29" s="72">
        <v>205</v>
      </c>
      <c r="L29" s="73">
        <f t="shared" si="2"/>
        <v>266500</v>
      </c>
      <c r="M29" s="70">
        <v>1300</v>
      </c>
      <c r="N29" s="72">
        <v>178</v>
      </c>
      <c r="O29" s="73">
        <f t="shared" si="3"/>
        <v>231400</v>
      </c>
      <c r="P29" s="71" t="s">
        <v>39</v>
      </c>
      <c r="R29" s="13"/>
      <c r="S29" s="13"/>
      <c r="T29" s="35"/>
      <c r="U29" s="13"/>
      <c r="V29" s="13"/>
      <c r="W29" s="35"/>
      <c r="X29" s="13"/>
      <c r="Y29" s="13"/>
      <c r="Z29" s="35"/>
      <c r="AA29" s="13"/>
      <c r="AB29" s="13"/>
      <c r="AC29" s="35"/>
    </row>
    <row r="30" spans="1:29" s="74" customFormat="1" ht="21.75" customHeight="1" x14ac:dyDescent="0.2">
      <c r="A30" s="87">
        <v>7</v>
      </c>
      <c r="B30" s="71" t="s">
        <v>63</v>
      </c>
      <c r="C30" s="70" t="s">
        <v>7</v>
      </c>
      <c r="D30" s="70"/>
      <c r="E30" s="72">
        <v>60000</v>
      </c>
      <c r="F30" s="73">
        <f>E30</f>
        <v>60000</v>
      </c>
      <c r="G30" s="70"/>
      <c r="H30" s="72">
        <v>60000</v>
      </c>
      <c r="I30" s="73">
        <f>H30</f>
        <v>60000</v>
      </c>
      <c r="J30" s="70"/>
      <c r="K30" s="72">
        <v>60000</v>
      </c>
      <c r="L30" s="73">
        <f>K30</f>
        <v>60000</v>
      </c>
      <c r="M30" s="70"/>
      <c r="N30" s="72">
        <v>59000</v>
      </c>
      <c r="O30" s="73">
        <f>N30</f>
        <v>59000</v>
      </c>
      <c r="P30" s="71" t="s">
        <v>43</v>
      </c>
      <c r="Q30" s="125"/>
      <c r="R30" s="13"/>
      <c r="S30" s="13"/>
      <c r="T30" s="35"/>
      <c r="U30" s="13"/>
      <c r="V30" s="13"/>
      <c r="W30" s="35"/>
      <c r="X30" s="13"/>
      <c r="Y30" s="13"/>
      <c r="Z30" s="35"/>
      <c r="AA30" s="13"/>
      <c r="AB30" s="13"/>
      <c r="AC30" s="35"/>
    </row>
    <row r="31" spans="1:29" s="74" customFormat="1" ht="18.75" customHeight="1" x14ac:dyDescent="0.2">
      <c r="A31" s="87">
        <v>8</v>
      </c>
      <c r="B31" s="71" t="s">
        <v>51</v>
      </c>
      <c r="C31" s="70" t="s">
        <v>7</v>
      </c>
      <c r="D31" s="70"/>
      <c r="E31" s="72">
        <v>20000</v>
      </c>
      <c r="F31" s="73">
        <f>E31</f>
        <v>20000</v>
      </c>
      <c r="G31" s="70"/>
      <c r="H31" s="72">
        <v>20000</v>
      </c>
      <c r="I31" s="73">
        <f>H31</f>
        <v>20000</v>
      </c>
      <c r="J31" s="70"/>
      <c r="K31" s="72">
        <v>20000</v>
      </c>
      <c r="L31" s="73">
        <f>K31</f>
        <v>20000</v>
      </c>
      <c r="M31" s="70"/>
      <c r="N31" s="72">
        <v>19800</v>
      </c>
      <c r="O31" s="73">
        <f>N31</f>
        <v>19800</v>
      </c>
      <c r="P31" s="71" t="s">
        <v>40</v>
      </c>
      <c r="Q31" s="124"/>
      <c r="R31" s="13"/>
      <c r="S31" s="13"/>
      <c r="T31" s="35"/>
      <c r="U31" s="13"/>
      <c r="V31" s="13"/>
      <c r="W31" s="35"/>
      <c r="X31" s="13"/>
      <c r="Y31" s="13"/>
      <c r="Z31" s="35"/>
      <c r="AA31" s="13"/>
      <c r="AB31" s="13"/>
      <c r="AC31" s="35"/>
    </row>
    <row r="32" spans="1:29" s="74" customFormat="1" ht="22.5" customHeight="1" x14ac:dyDescent="0.2">
      <c r="A32" s="87">
        <v>9</v>
      </c>
      <c r="B32" s="71" t="s">
        <v>58</v>
      </c>
      <c r="C32" s="70" t="s">
        <v>6</v>
      </c>
      <c r="D32" s="70">
        <v>1</v>
      </c>
      <c r="E32" s="72">
        <v>4600</v>
      </c>
      <c r="F32" s="73">
        <f t="shared" ref="F32:F43" si="4">D32*E32</f>
        <v>4600</v>
      </c>
      <c r="G32" s="70">
        <v>1</v>
      </c>
      <c r="H32" s="72">
        <v>4600</v>
      </c>
      <c r="I32" s="73">
        <f t="shared" ref="I32:I49" si="5">G32*H32</f>
        <v>4600</v>
      </c>
      <c r="J32" s="70">
        <v>1</v>
      </c>
      <c r="K32" s="72">
        <v>4600</v>
      </c>
      <c r="L32" s="73">
        <f t="shared" ref="L32:L46" si="6">J32*K32</f>
        <v>4600</v>
      </c>
      <c r="M32" s="70">
        <v>0</v>
      </c>
      <c r="N32" s="72">
        <v>0</v>
      </c>
      <c r="O32" s="73">
        <f t="shared" ref="O32:O46" si="7">M32*N32</f>
        <v>0</v>
      </c>
      <c r="P32" s="71" t="s">
        <v>59</v>
      </c>
      <c r="R32" s="13"/>
      <c r="S32" s="13"/>
      <c r="T32" s="35"/>
      <c r="U32" s="13"/>
      <c r="V32" s="13"/>
      <c r="W32" s="35"/>
      <c r="X32" s="13"/>
      <c r="Y32" s="13"/>
      <c r="Z32" s="35"/>
      <c r="AA32" s="13"/>
      <c r="AB32" s="13"/>
      <c r="AC32" s="35"/>
    </row>
    <row r="33" spans="1:29" s="74" customFormat="1" ht="18.75" customHeight="1" x14ac:dyDescent="0.2">
      <c r="A33" s="87">
        <v>10</v>
      </c>
      <c r="B33" s="71" t="s">
        <v>31</v>
      </c>
      <c r="C33" s="70" t="s">
        <v>6</v>
      </c>
      <c r="D33" s="70">
        <v>2</v>
      </c>
      <c r="E33" s="72">
        <v>5000</v>
      </c>
      <c r="F33" s="73">
        <f t="shared" si="4"/>
        <v>10000</v>
      </c>
      <c r="G33" s="70">
        <v>2</v>
      </c>
      <c r="H33" s="72">
        <v>5000</v>
      </c>
      <c r="I33" s="73">
        <f t="shared" si="5"/>
        <v>10000</v>
      </c>
      <c r="J33" s="70">
        <v>2</v>
      </c>
      <c r="K33" s="72">
        <v>5000</v>
      </c>
      <c r="L33" s="73">
        <f t="shared" si="6"/>
        <v>10000</v>
      </c>
      <c r="M33" s="70">
        <v>0</v>
      </c>
      <c r="N33" s="72">
        <v>0</v>
      </c>
      <c r="O33" s="73">
        <f t="shared" si="7"/>
        <v>0</v>
      </c>
      <c r="P33" s="71" t="s">
        <v>44</v>
      </c>
      <c r="R33" s="13"/>
      <c r="S33" s="13"/>
      <c r="T33" s="35"/>
      <c r="U33" s="13"/>
      <c r="V33" s="13"/>
      <c r="W33" s="35"/>
      <c r="X33" s="13"/>
      <c r="Y33" s="13"/>
      <c r="Z33" s="35"/>
      <c r="AA33" s="13"/>
      <c r="AB33" s="13"/>
      <c r="AC33" s="35"/>
    </row>
    <row r="34" spans="1:29" s="74" customFormat="1" ht="18.75" customHeight="1" x14ac:dyDescent="0.2">
      <c r="A34" s="87">
        <v>11</v>
      </c>
      <c r="B34" s="71" t="s">
        <v>60</v>
      </c>
      <c r="C34" s="70" t="s">
        <v>6</v>
      </c>
      <c r="D34" s="70">
        <v>2</v>
      </c>
      <c r="E34" s="72">
        <v>30000</v>
      </c>
      <c r="F34" s="73">
        <f t="shared" si="4"/>
        <v>60000</v>
      </c>
      <c r="G34" s="70">
        <v>2</v>
      </c>
      <c r="H34" s="72">
        <v>30000</v>
      </c>
      <c r="I34" s="73">
        <f t="shared" si="5"/>
        <v>60000</v>
      </c>
      <c r="J34" s="70">
        <v>2</v>
      </c>
      <c r="K34" s="72">
        <v>30640</v>
      </c>
      <c r="L34" s="73">
        <f t="shared" si="6"/>
        <v>61280</v>
      </c>
      <c r="M34" s="70">
        <v>2</v>
      </c>
      <c r="N34" s="72">
        <v>30640</v>
      </c>
      <c r="O34" s="73">
        <f t="shared" si="7"/>
        <v>61280</v>
      </c>
      <c r="P34" s="71" t="s">
        <v>45</v>
      </c>
      <c r="R34" s="13"/>
      <c r="S34" s="13"/>
      <c r="T34" s="35"/>
      <c r="U34" s="13"/>
      <c r="V34" s="13"/>
      <c r="W34" s="35"/>
      <c r="X34" s="13"/>
      <c r="Y34" s="13"/>
      <c r="Z34" s="35"/>
      <c r="AA34" s="13"/>
      <c r="AB34" s="13"/>
      <c r="AC34" s="35"/>
    </row>
    <row r="35" spans="1:29" s="74" customFormat="1" ht="18.75" customHeight="1" x14ac:dyDescent="0.2">
      <c r="A35" s="87">
        <v>12</v>
      </c>
      <c r="B35" s="71" t="s">
        <v>113</v>
      </c>
      <c r="C35" s="70" t="s">
        <v>21</v>
      </c>
      <c r="D35" s="70">
        <v>1</v>
      </c>
      <c r="E35" s="72">
        <v>5000</v>
      </c>
      <c r="F35" s="73">
        <f t="shared" si="4"/>
        <v>5000</v>
      </c>
      <c r="G35" s="70">
        <v>1</v>
      </c>
      <c r="H35" s="72">
        <v>5000</v>
      </c>
      <c r="I35" s="73">
        <f t="shared" si="5"/>
        <v>5000</v>
      </c>
      <c r="J35" s="70">
        <v>1</v>
      </c>
      <c r="K35" s="72">
        <v>5000</v>
      </c>
      <c r="L35" s="73">
        <f t="shared" si="6"/>
        <v>5000</v>
      </c>
      <c r="M35" s="70">
        <v>1</v>
      </c>
      <c r="N35" s="72">
        <v>2750</v>
      </c>
      <c r="O35" s="73">
        <f t="shared" si="7"/>
        <v>2750</v>
      </c>
      <c r="P35" s="71" t="s">
        <v>46</v>
      </c>
      <c r="R35" s="13"/>
      <c r="S35" s="13"/>
      <c r="T35" s="35"/>
      <c r="U35" s="13"/>
      <c r="V35" s="13"/>
      <c r="W35" s="35"/>
      <c r="X35" s="13"/>
      <c r="Y35" s="13"/>
      <c r="Z35" s="35"/>
      <c r="AA35" s="13"/>
      <c r="AB35" s="13"/>
      <c r="AC35" s="35"/>
    </row>
    <row r="36" spans="1:29" s="74" customFormat="1" ht="25.5" customHeight="1" x14ac:dyDescent="0.2">
      <c r="A36" s="87">
        <v>13</v>
      </c>
      <c r="B36" s="71" t="s">
        <v>84</v>
      </c>
      <c r="C36" s="70" t="s">
        <v>21</v>
      </c>
      <c r="D36" s="70">
        <v>1</v>
      </c>
      <c r="E36" s="72">
        <v>2000</v>
      </c>
      <c r="F36" s="73">
        <f t="shared" si="4"/>
        <v>2000</v>
      </c>
      <c r="G36" s="70">
        <v>1</v>
      </c>
      <c r="H36" s="72">
        <v>2000</v>
      </c>
      <c r="I36" s="73">
        <f t="shared" si="5"/>
        <v>2000</v>
      </c>
      <c r="J36" s="70">
        <v>1</v>
      </c>
      <c r="K36" s="72">
        <v>2000</v>
      </c>
      <c r="L36" s="73">
        <f t="shared" si="6"/>
        <v>2000</v>
      </c>
      <c r="M36" s="70">
        <v>1</v>
      </c>
      <c r="N36" s="72">
        <v>1008</v>
      </c>
      <c r="O36" s="73">
        <f t="shared" si="7"/>
        <v>1008</v>
      </c>
      <c r="P36" s="71" t="s">
        <v>94</v>
      </c>
      <c r="R36" s="13"/>
      <c r="S36" s="13"/>
      <c r="T36" s="35"/>
      <c r="U36" s="13"/>
      <c r="V36" s="13"/>
      <c r="W36" s="35"/>
      <c r="X36" s="13"/>
      <c r="Y36" s="13"/>
      <c r="Z36" s="35"/>
      <c r="AA36" s="13"/>
      <c r="AB36" s="13"/>
      <c r="AC36" s="35"/>
    </row>
    <row r="37" spans="1:29" s="74" customFormat="1" ht="19.5" customHeight="1" x14ac:dyDescent="0.2">
      <c r="A37" s="87">
        <v>14</v>
      </c>
      <c r="B37" s="71" t="s">
        <v>34</v>
      </c>
      <c r="C37" s="70" t="s">
        <v>7</v>
      </c>
      <c r="D37" s="70">
        <v>1</v>
      </c>
      <c r="E37" s="72">
        <v>20000</v>
      </c>
      <c r="F37" s="73">
        <f t="shared" si="4"/>
        <v>20000</v>
      </c>
      <c r="G37" s="70">
        <v>1</v>
      </c>
      <c r="H37" s="72">
        <v>20000</v>
      </c>
      <c r="I37" s="73">
        <f t="shared" si="5"/>
        <v>20000</v>
      </c>
      <c r="J37" s="70">
        <v>1</v>
      </c>
      <c r="K37" s="72">
        <v>20000</v>
      </c>
      <c r="L37" s="73">
        <f t="shared" si="6"/>
        <v>20000</v>
      </c>
      <c r="M37" s="70">
        <v>1</v>
      </c>
      <c r="N37" s="72">
        <v>20000</v>
      </c>
      <c r="O37" s="73">
        <f t="shared" si="7"/>
        <v>20000</v>
      </c>
      <c r="P37" s="71" t="s">
        <v>47</v>
      </c>
      <c r="Q37" s="89"/>
      <c r="R37" s="13"/>
      <c r="S37" s="13"/>
      <c r="T37" s="35"/>
      <c r="U37" s="13"/>
      <c r="V37" s="13"/>
      <c r="W37" s="35"/>
      <c r="X37" s="13"/>
      <c r="Y37" s="13"/>
      <c r="Z37" s="35"/>
      <c r="AA37" s="13"/>
      <c r="AB37" s="13"/>
      <c r="AC37" s="35"/>
    </row>
    <row r="38" spans="1:29" s="74" customFormat="1" ht="24" customHeight="1" x14ac:dyDescent="0.2">
      <c r="A38" s="87">
        <v>15</v>
      </c>
      <c r="B38" s="71" t="s">
        <v>32</v>
      </c>
      <c r="C38" s="70" t="s">
        <v>7</v>
      </c>
      <c r="D38" s="70">
        <v>1</v>
      </c>
      <c r="E38" s="72">
        <v>40000</v>
      </c>
      <c r="F38" s="73">
        <f t="shared" si="4"/>
        <v>40000</v>
      </c>
      <c r="G38" s="70">
        <v>1</v>
      </c>
      <c r="H38" s="72">
        <v>40000</v>
      </c>
      <c r="I38" s="73">
        <f t="shared" si="5"/>
        <v>40000</v>
      </c>
      <c r="J38" s="70">
        <v>1</v>
      </c>
      <c r="K38" s="72">
        <v>40000</v>
      </c>
      <c r="L38" s="73">
        <f t="shared" si="6"/>
        <v>40000</v>
      </c>
      <c r="M38" s="70">
        <v>1</v>
      </c>
      <c r="N38" s="72">
        <v>35000</v>
      </c>
      <c r="O38" s="73">
        <f t="shared" si="7"/>
        <v>35000</v>
      </c>
      <c r="P38" s="71" t="s">
        <v>36</v>
      </c>
      <c r="R38" s="13"/>
      <c r="S38" s="13"/>
      <c r="T38" s="35"/>
      <c r="U38" s="13"/>
      <c r="V38" s="13"/>
      <c r="W38" s="35"/>
      <c r="X38" s="13"/>
      <c r="Y38" s="13"/>
      <c r="Z38" s="35"/>
      <c r="AA38" s="13"/>
      <c r="AB38" s="13"/>
      <c r="AC38" s="35"/>
    </row>
    <row r="39" spans="1:29" s="74" customFormat="1" ht="19.5" customHeight="1" x14ac:dyDescent="0.2">
      <c r="A39" s="87">
        <v>16</v>
      </c>
      <c r="B39" s="71" t="s">
        <v>11</v>
      </c>
      <c r="C39" s="70" t="s">
        <v>7</v>
      </c>
      <c r="D39" s="70">
        <v>1</v>
      </c>
      <c r="E39" s="72">
        <v>250000</v>
      </c>
      <c r="F39" s="73">
        <f t="shared" si="4"/>
        <v>250000</v>
      </c>
      <c r="G39" s="70">
        <v>1</v>
      </c>
      <c r="H39" s="72">
        <v>250000</v>
      </c>
      <c r="I39" s="73">
        <f t="shared" si="5"/>
        <v>250000</v>
      </c>
      <c r="J39" s="70">
        <v>1</v>
      </c>
      <c r="K39" s="72">
        <v>280000</v>
      </c>
      <c r="L39" s="73">
        <f t="shared" si="6"/>
        <v>280000</v>
      </c>
      <c r="M39" s="70">
        <v>1</v>
      </c>
      <c r="N39" s="72">
        <v>280000</v>
      </c>
      <c r="O39" s="73">
        <f t="shared" si="7"/>
        <v>280000</v>
      </c>
      <c r="P39" s="71" t="s">
        <v>33</v>
      </c>
      <c r="Q39" s="90"/>
      <c r="R39" s="91"/>
      <c r="S39" s="13"/>
      <c r="T39" s="35"/>
      <c r="U39" s="91"/>
      <c r="V39" s="13"/>
      <c r="W39" s="35"/>
      <c r="X39" s="91"/>
      <c r="Y39" s="13"/>
      <c r="Z39" s="35"/>
      <c r="AA39" s="91"/>
      <c r="AB39" s="13"/>
      <c r="AC39" s="35"/>
    </row>
    <row r="40" spans="1:29" s="74" customFormat="1" ht="19.5" customHeight="1" x14ac:dyDescent="0.2">
      <c r="A40" s="87">
        <v>17</v>
      </c>
      <c r="B40" s="71" t="s">
        <v>70</v>
      </c>
      <c r="C40" s="70" t="s">
        <v>7</v>
      </c>
      <c r="D40" s="70">
        <v>1</v>
      </c>
      <c r="E40" s="72">
        <v>15000</v>
      </c>
      <c r="F40" s="73">
        <f t="shared" si="4"/>
        <v>15000</v>
      </c>
      <c r="G40" s="70">
        <v>1</v>
      </c>
      <c r="H40" s="72">
        <v>15000</v>
      </c>
      <c r="I40" s="73">
        <f t="shared" si="5"/>
        <v>15000</v>
      </c>
      <c r="J40" s="70">
        <v>1</v>
      </c>
      <c r="K40" s="72">
        <v>20000</v>
      </c>
      <c r="L40" s="73">
        <f t="shared" si="6"/>
        <v>20000</v>
      </c>
      <c r="M40" s="70">
        <v>1</v>
      </c>
      <c r="N40" s="72">
        <v>20000</v>
      </c>
      <c r="O40" s="73">
        <f t="shared" si="7"/>
        <v>20000</v>
      </c>
      <c r="P40" s="71" t="s">
        <v>33</v>
      </c>
      <c r="Q40" s="90"/>
      <c r="R40" s="91"/>
      <c r="S40" s="13"/>
      <c r="T40" s="35"/>
      <c r="U40" s="91"/>
      <c r="V40" s="13"/>
      <c r="W40" s="35"/>
      <c r="X40" s="91"/>
      <c r="Y40" s="13"/>
      <c r="Z40" s="35"/>
      <c r="AA40" s="91"/>
      <c r="AB40" s="13"/>
      <c r="AC40" s="35"/>
    </row>
    <row r="41" spans="1:29" s="74" customFormat="1" ht="19.5" customHeight="1" x14ac:dyDescent="0.2">
      <c r="A41" s="87">
        <v>18</v>
      </c>
      <c r="B41" s="71" t="s">
        <v>85</v>
      </c>
      <c r="C41" s="70" t="s">
        <v>21</v>
      </c>
      <c r="D41" s="70">
        <v>20</v>
      </c>
      <c r="E41" s="72">
        <v>1250</v>
      </c>
      <c r="F41" s="73">
        <f t="shared" si="4"/>
        <v>25000</v>
      </c>
      <c r="G41" s="70">
        <v>20</v>
      </c>
      <c r="H41" s="72">
        <v>1250</v>
      </c>
      <c r="I41" s="73">
        <f t="shared" si="5"/>
        <v>25000</v>
      </c>
      <c r="J41" s="70">
        <v>20</v>
      </c>
      <c r="K41" s="72">
        <v>1250</v>
      </c>
      <c r="L41" s="73">
        <f t="shared" si="6"/>
        <v>25000</v>
      </c>
      <c r="M41" s="70">
        <v>21</v>
      </c>
      <c r="N41" s="72">
        <v>1212</v>
      </c>
      <c r="O41" s="73">
        <f t="shared" si="7"/>
        <v>25452</v>
      </c>
      <c r="P41" s="71" t="s">
        <v>39</v>
      </c>
      <c r="Q41" s="90"/>
      <c r="R41" s="91"/>
      <c r="S41" s="13"/>
      <c r="T41" s="35"/>
      <c r="U41" s="91"/>
      <c r="V41" s="13"/>
      <c r="W41" s="35"/>
      <c r="X41" s="91"/>
      <c r="Y41" s="13"/>
      <c r="Z41" s="35"/>
      <c r="AA41" s="91"/>
      <c r="AB41" s="13"/>
      <c r="AC41" s="35"/>
    </row>
    <row r="42" spans="1:29" s="74" customFormat="1" ht="19.5" customHeight="1" x14ac:dyDescent="0.2">
      <c r="A42" s="87">
        <v>19</v>
      </c>
      <c r="B42" s="71" t="s">
        <v>86</v>
      </c>
      <c r="C42" s="70" t="s">
        <v>6</v>
      </c>
      <c r="D42" s="70">
        <v>3</v>
      </c>
      <c r="E42" s="72">
        <v>5500</v>
      </c>
      <c r="F42" s="73">
        <f t="shared" si="4"/>
        <v>16500</v>
      </c>
      <c r="G42" s="70">
        <v>3</v>
      </c>
      <c r="H42" s="72">
        <v>5500</v>
      </c>
      <c r="I42" s="73">
        <f t="shared" si="5"/>
        <v>16500</v>
      </c>
      <c r="J42" s="70">
        <v>3</v>
      </c>
      <c r="K42" s="72">
        <v>5500</v>
      </c>
      <c r="L42" s="73">
        <f t="shared" si="6"/>
        <v>16500</v>
      </c>
      <c r="M42" s="70">
        <v>2</v>
      </c>
      <c r="N42" s="72">
        <v>4000</v>
      </c>
      <c r="O42" s="73">
        <f t="shared" si="7"/>
        <v>8000</v>
      </c>
      <c r="P42" s="71" t="s">
        <v>72</v>
      </c>
      <c r="Q42" s="90"/>
      <c r="R42" s="91"/>
      <c r="S42" s="13"/>
      <c r="T42" s="35"/>
      <c r="U42" s="91"/>
      <c r="V42" s="13"/>
      <c r="W42" s="35"/>
      <c r="X42" s="91"/>
      <c r="Y42" s="13"/>
      <c r="Z42" s="35"/>
      <c r="AA42" s="91"/>
      <c r="AB42" s="13"/>
      <c r="AC42" s="35"/>
    </row>
    <row r="43" spans="1:29" s="74" customFormat="1" ht="19.5" customHeight="1" x14ac:dyDescent="0.2">
      <c r="A43" s="87">
        <v>20</v>
      </c>
      <c r="B43" s="71" t="s">
        <v>71</v>
      </c>
      <c r="C43" s="70" t="s">
        <v>7</v>
      </c>
      <c r="D43" s="70">
        <v>1</v>
      </c>
      <c r="E43" s="72">
        <v>20000</v>
      </c>
      <c r="F43" s="73">
        <f t="shared" si="4"/>
        <v>20000</v>
      </c>
      <c r="G43" s="70">
        <v>1</v>
      </c>
      <c r="H43" s="72">
        <v>20000</v>
      </c>
      <c r="I43" s="73">
        <f t="shared" si="5"/>
        <v>20000</v>
      </c>
      <c r="J43" s="70">
        <v>1</v>
      </c>
      <c r="K43" s="72">
        <v>20000</v>
      </c>
      <c r="L43" s="73">
        <f t="shared" si="6"/>
        <v>20000</v>
      </c>
      <c r="M43" s="70">
        <v>0</v>
      </c>
      <c r="N43" s="72">
        <v>0</v>
      </c>
      <c r="O43" s="73">
        <f t="shared" si="7"/>
        <v>0</v>
      </c>
      <c r="P43" s="71" t="s">
        <v>35</v>
      </c>
      <c r="Q43" s="90"/>
      <c r="R43" s="91"/>
      <c r="S43" s="13"/>
      <c r="T43" s="35"/>
      <c r="U43" s="91"/>
      <c r="V43" s="13"/>
      <c r="W43" s="35"/>
      <c r="X43" s="91"/>
      <c r="Y43" s="13"/>
      <c r="Z43" s="35"/>
      <c r="AA43" s="91"/>
      <c r="AB43" s="13"/>
      <c r="AC43" s="35"/>
    </row>
    <row r="44" spans="1:29" s="74" customFormat="1" ht="19.5" customHeight="1" x14ac:dyDescent="0.2">
      <c r="A44" s="87">
        <v>21</v>
      </c>
      <c r="B44" s="71" t="s">
        <v>56</v>
      </c>
      <c r="C44" s="70" t="s">
        <v>7</v>
      </c>
      <c r="D44" s="70">
        <v>1</v>
      </c>
      <c r="E44" s="72">
        <v>50000</v>
      </c>
      <c r="F44" s="73">
        <f t="shared" ref="F44:F45" si="8">D44*E44</f>
        <v>50000</v>
      </c>
      <c r="G44" s="70">
        <v>1</v>
      </c>
      <c r="H44" s="72">
        <v>30000</v>
      </c>
      <c r="I44" s="73">
        <f t="shared" si="5"/>
        <v>30000</v>
      </c>
      <c r="J44" s="70">
        <v>1</v>
      </c>
      <c r="K44" s="72">
        <v>30000</v>
      </c>
      <c r="L44" s="73">
        <f t="shared" si="6"/>
        <v>30000</v>
      </c>
      <c r="M44" s="70">
        <v>1</v>
      </c>
      <c r="N44" s="72">
        <v>5000</v>
      </c>
      <c r="O44" s="73">
        <f t="shared" si="7"/>
        <v>5000</v>
      </c>
      <c r="P44" s="71" t="s">
        <v>55</v>
      </c>
      <c r="R44" s="13"/>
      <c r="S44" s="13"/>
      <c r="T44" s="35"/>
      <c r="U44" s="13"/>
      <c r="V44" s="13"/>
      <c r="W44" s="35"/>
      <c r="X44" s="13"/>
      <c r="Y44" s="13"/>
      <c r="Z44" s="35"/>
      <c r="AA44" s="13"/>
      <c r="AB44" s="13"/>
      <c r="AC44" s="35"/>
    </row>
    <row r="45" spans="1:29" s="74" customFormat="1" ht="19.5" customHeight="1" x14ac:dyDescent="0.2">
      <c r="A45" s="87">
        <v>22</v>
      </c>
      <c r="B45" s="71" t="s">
        <v>65</v>
      </c>
      <c r="C45" s="70" t="s">
        <v>6</v>
      </c>
      <c r="D45" s="70">
        <v>1</v>
      </c>
      <c r="E45" s="72">
        <v>30000</v>
      </c>
      <c r="F45" s="73">
        <f t="shared" si="8"/>
        <v>30000</v>
      </c>
      <c r="G45" s="70">
        <v>1</v>
      </c>
      <c r="H45" s="72">
        <v>30000</v>
      </c>
      <c r="I45" s="73">
        <f t="shared" si="5"/>
        <v>30000</v>
      </c>
      <c r="J45" s="70">
        <v>1</v>
      </c>
      <c r="K45" s="72">
        <v>30000</v>
      </c>
      <c r="L45" s="73">
        <f t="shared" si="6"/>
        <v>30000</v>
      </c>
      <c r="M45" s="70">
        <v>0</v>
      </c>
      <c r="N45" s="72">
        <v>0</v>
      </c>
      <c r="O45" s="73">
        <f t="shared" si="7"/>
        <v>0</v>
      </c>
      <c r="P45" s="71" t="s">
        <v>35</v>
      </c>
      <c r="R45" s="13"/>
      <c r="S45" s="13"/>
      <c r="T45" s="35"/>
      <c r="U45" s="13"/>
      <c r="V45" s="13"/>
      <c r="W45" s="35"/>
      <c r="X45" s="13"/>
      <c r="Y45" s="13"/>
      <c r="Z45" s="35"/>
      <c r="AA45" s="13"/>
      <c r="AB45" s="13"/>
      <c r="AC45" s="35"/>
    </row>
    <row r="46" spans="1:29" s="74" customFormat="1" ht="19.5" customHeight="1" x14ac:dyDescent="0.2">
      <c r="A46" s="87">
        <v>23</v>
      </c>
      <c r="B46" s="71" t="s">
        <v>90</v>
      </c>
      <c r="C46" s="70" t="s">
        <v>6</v>
      </c>
      <c r="D46" s="70"/>
      <c r="E46" s="72"/>
      <c r="F46" s="73"/>
      <c r="G46" s="70">
        <v>1</v>
      </c>
      <c r="H46" s="72">
        <v>26000</v>
      </c>
      <c r="I46" s="73">
        <f t="shared" si="5"/>
        <v>26000</v>
      </c>
      <c r="J46" s="70">
        <v>1</v>
      </c>
      <c r="K46" s="72">
        <v>25140</v>
      </c>
      <c r="L46" s="73">
        <f t="shared" si="6"/>
        <v>25140</v>
      </c>
      <c r="M46" s="70">
        <v>1</v>
      </c>
      <c r="N46" s="72">
        <v>25140</v>
      </c>
      <c r="O46" s="73">
        <f t="shared" si="7"/>
        <v>25140</v>
      </c>
      <c r="P46" s="71" t="s">
        <v>35</v>
      </c>
      <c r="R46" s="13"/>
      <c r="S46" s="13"/>
      <c r="T46" s="35"/>
      <c r="U46" s="13"/>
      <c r="V46" s="13"/>
      <c r="W46" s="35"/>
      <c r="X46" s="13"/>
      <c r="Y46" s="13"/>
      <c r="Z46" s="35"/>
      <c r="AA46" s="13"/>
      <c r="AB46" s="13"/>
      <c r="AC46" s="35"/>
    </row>
    <row r="47" spans="1:29" s="74" customFormat="1" ht="19.5" customHeight="1" x14ac:dyDescent="0.2">
      <c r="A47" s="87">
        <v>24</v>
      </c>
      <c r="B47" s="71" t="s">
        <v>95</v>
      </c>
      <c r="C47" s="70" t="s">
        <v>6</v>
      </c>
      <c r="D47" s="70"/>
      <c r="E47" s="72"/>
      <c r="F47" s="73"/>
      <c r="G47" s="70">
        <v>1</v>
      </c>
      <c r="H47" s="72">
        <v>40000</v>
      </c>
      <c r="I47" s="73">
        <f>G47*H47</f>
        <v>40000</v>
      </c>
      <c r="J47" s="70">
        <v>0</v>
      </c>
      <c r="K47" s="72">
        <v>0</v>
      </c>
      <c r="L47" s="73">
        <f>J47*K47</f>
        <v>0</v>
      </c>
      <c r="M47" s="70">
        <v>0</v>
      </c>
      <c r="N47" s="72">
        <v>0</v>
      </c>
      <c r="O47" s="73">
        <f>M47*N47</f>
        <v>0</v>
      </c>
      <c r="P47" s="71" t="s">
        <v>94</v>
      </c>
      <c r="R47" s="13"/>
      <c r="S47" s="13"/>
      <c r="T47" s="35"/>
      <c r="U47" s="13"/>
      <c r="V47" s="13"/>
      <c r="W47" s="35"/>
      <c r="X47" s="13"/>
      <c r="Y47" s="13"/>
      <c r="Z47" s="35"/>
      <c r="AA47" s="13"/>
      <c r="AB47" s="13"/>
      <c r="AC47" s="35"/>
    </row>
    <row r="48" spans="1:29" s="74" customFormat="1" ht="19.5" customHeight="1" x14ac:dyDescent="0.2">
      <c r="A48" s="87">
        <v>25</v>
      </c>
      <c r="B48" s="71" t="s">
        <v>91</v>
      </c>
      <c r="C48" s="70" t="s">
        <v>6</v>
      </c>
      <c r="D48" s="70"/>
      <c r="E48" s="72"/>
      <c r="F48" s="73"/>
      <c r="G48" s="70">
        <v>2</v>
      </c>
      <c r="H48" s="72">
        <v>8600</v>
      </c>
      <c r="I48" s="73">
        <f t="shared" si="5"/>
        <v>17200</v>
      </c>
      <c r="J48" s="70">
        <v>2</v>
      </c>
      <c r="K48" s="72">
        <v>8600</v>
      </c>
      <c r="L48" s="73">
        <f t="shared" ref="L48:L52" si="9">J48*K48</f>
        <v>17200</v>
      </c>
      <c r="M48" s="70">
        <v>2</v>
      </c>
      <c r="N48" s="72">
        <v>8600</v>
      </c>
      <c r="O48" s="73">
        <f t="shared" ref="O48:O54" si="10">M48*N48</f>
        <v>17200</v>
      </c>
      <c r="P48" s="71" t="s">
        <v>92</v>
      </c>
      <c r="R48" s="13"/>
      <c r="S48" s="13"/>
      <c r="T48" s="35"/>
      <c r="U48" s="13"/>
      <c r="V48" s="13"/>
      <c r="W48" s="35"/>
      <c r="X48" s="13"/>
      <c r="Y48" s="13"/>
      <c r="Z48" s="35"/>
      <c r="AA48" s="13"/>
      <c r="AB48" s="13"/>
      <c r="AC48" s="35"/>
    </row>
    <row r="49" spans="1:29" s="74" customFormat="1" ht="19.5" customHeight="1" x14ac:dyDescent="0.2">
      <c r="A49" s="87">
        <v>26</v>
      </c>
      <c r="B49" s="71" t="s">
        <v>96</v>
      </c>
      <c r="C49" s="70" t="s">
        <v>6</v>
      </c>
      <c r="D49" s="70"/>
      <c r="E49" s="72"/>
      <c r="F49" s="73"/>
      <c r="G49" s="70">
        <v>2</v>
      </c>
      <c r="H49" s="72">
        <v>8300</v>
      </c>
      <c r="I49" s="73">
        <f t="shared" si="5"/>
        <v>16600</v>
      </c>
      <c r="J49" s="70">
        <v>2</v>
      </c>
      <c r="K49" s="72">
        <v>8300</v>
      </c>
      <c r="L49" s="73">
        <f t="shared" si="9"/>
        <v>16600</v>
      </c>
      <c r="M49" s="70">
        <v>2</v>
      </c>
      <c r="N49" s="72">
        <v>8300</v>
      </c>
      <c r="O49" s="73">
        <f t="shared" si="10"/>
        <v>16600</v>
      </c>
      <c r="P49" s="71" t="s">
        <v>92</v>
      </c>
      <c r="R49" s="13"/>
      <c r="S49" s="13"/>
      <c r="T49" s="35"/>
      <c r="U49" s="13"/>
      <c r="V49" s="13"/>
      <c r="W49" s="35"/>
      <c r="X49" s="13"/>
      <c r="Y49" s="13"/>
      <c r="Z49" s="35"/>
      <c r="AA49" s="13"/>
      <c r="AB49" s="13"/>
      <c r="AC49" s="35"/>
    </row>
    <row r="50" spans="1:29" s="74" customFormat="1" ht="19.5" customHeight="1" x14ac:dyDescent="0.2">
      <c r="A50" s="87">
        <v>27</v>
      </c>
      <c r="B50" s="71" t="s">
        <v>99</v>
      </c>
      <c r="C50" s="70" t="s">
        <v>21</v>
      </c>
      <c r="D50" s="70"/>
      <c r="E50" s="72"/>
      <c r="F50" s="73"/>
      <c r="G50" s="70"/>
      <c r="H50" s="72"/>
      <c r="I50" s="73"/>
      <c r="J50" s="70">
        <v>1</v>
      </c>
      <c r="K50" s="72">
        <v>2160</v>
      </c>
      <c r="L50" s="73">
        <f t="shared" si="9"/>
        <v>2160</v>
      </c>
      <c r="M50" s="70">
        <v>1</v>
      </c>
      <c r="N50" s="72">
        <v>2160</v>
      </c>
      <c r="O50" s="73">
        <f t="shared" si="10"/>
        <v>2160</v>
      </c>
      <c r="P50" s="71" t="s">
        <v>94</v>
      </c>
      <c r="R50" s="13"/>
      <c r="S50" s="13"/>
      <c r="T50" s="35"/>
      <c r="U50" s="13"/>
      <c r="V50" s="13"/>
      <c r="W50" s="35"/>
      <c r="X50" s="13"/>
      <c r="Y50" s="13"/>
      <c r="Z50" s="35"/>
      <c r="AA50" s="13"/>
      <c r="AB50" s="13"/>
      <c r="AC50" s="35"/>
    </row>
    <row r="51" spans="1:29" s="74" customFormat="1" ht="19.5" customHeight="1" x14ac:dyDescent="0.2">
      <c r="A51" s="87">
        <v>28</v>
      </c>
      <c r="B51" s="71" t="s">
        <v>102</v>
      </c>
      <c r="C51" s="70" t="s">
        <v>21</v>
      </c>
      <c r="D51" s="70"/>
      <c r="E51" s="72"/>
      <c r="F51" s="73"/>
      <c r="G51" s="70"/>
      <c r="H51" s="72"/>
      <c r="I51" s="73"/>
      <c r="J51" s="70">
        <v>1</v>
      </c>
      <c r="K51" s="72">
        <v>2031</v>
      </c>
      <c r="L51" s="73">
        <f t="shared" si="9"/>
        <v>2031</v>
      </c>
      <c r="M51" s="70">
        <v>1</v>
      </c>
      <c r="N51" s="72">
        <v>2031</v>
      </c>
      <c r="O51" s="73">
        <f t="shared" si="10"/>
        <v>2031</v>
      </c>
      <c r="P51" s="71" t="s">
        <v>103</v>
      </c>
      <c r="R51" s="13"/>
      <c r="S51" s="13"/>
      <c r="T51" s="35"/>
      <c r="U51" s="13"/>
      <c r="V51" s="13"/>
      <c r="W51" s="35"/>
      <c r="X51" s="13"/>
      <c r="Y51" s="13"/>
      <c r="Z51" s="35"/>
      <c r="AA51" s="13"/>
      <c r="AB51" s="13"/>
      <c r="AC51" s="35"/>
    </row>
    <row r="52" spans="1:29" s="74" customFormat="1" ht="19.5" customHeight="1" x14ac:dyDescent="0.2">
      <c r="A52" s="87">
        <v>29</v>
      </c>
      <c r="B52" s="71" t="s">
        <v>104</v>
      </c>
      <c r="C52" s="70" t="s">
        <v>21</v>
      </c>
      <c r="D52" s="70"/>
      <c r="E52" s="72"/>
      <c r="F52" s="73"/>
      <c r="G52" s="70"/>
      <c r="H52" s="72"/>
      <c r="I52" s="73"/>
      <c r="J52" s="70">
        <v>1</v>
      </c>
      <c r="K52" s="72">
        <v>5630</v>
      </c>
      <c r="L52" s="73">
        <f t="shared" si="9"/>
        <v>5630</v>
      </c>
      <c r="M52" s="70">
        <v>1</v>
      </c>
      <c r="N52" s="72">
        <v>5630</v>
      </c>
      <c r="O52" s="73">
        <f t="shared" si="10"/>
        <v>5630</v>
      </c>
      <c r="P52" s="71" t="s">
        <v>94</v>
      </c>
      <c r="R52" s="13"/>
      <c r="S52" s="13"/>
      <c r="T52" s="35"/>
      <c r="U52" s="13"/>
      <c r="V52" s="13"/>
      <c r="W52" s="35"/>
      <c r="X52" s="13"/>
      <c r="Y52" s="13"/>
      <c r="Z52" s="35"/>
      <c r="AA52" s="13"/>
      <c r="AB52" s="13"/>
      <c r="AC52" s="35"/>
    </row>
    <row r="53" spans="1:29" s="74" customFormat="1" ht="19.5" customHeight="1" x14ac:dyDescent="0.2">
      <c r="A53" s="87">
        <v>30</v>
      </c>
      <c r="B53" s="71" t="s">
        <v>109</v>
      </c>
      <c r="C53" s="70" t="s">
        <v>110</v>
      </c>
      <c r="D53" s="70"/>
      <c r="E53" s="72"/>
      <c r="F53" s="73"/>
      <c r="G53" s="70"/>
      <c r="H53" s="72"/>
      <c r="I53" s="73"/>
      <c r="J53" s="70"/>
      <c r="K53" s="72"/>
      <c r="L53" s="73"/>
      <c r="M53" s="70">
        <v>1</v>
      </c>
      <c r="N53" s="72">
        <v>7480</v>
      </c>
      <c r="O53" s="73">
        <f t="shared" si="10"/>
        <v>7480</v>
      </c>
      <c r="P53" s="71" t="s">
        <v>111</v>
      </c>
      <c r="R53" s="13"/>
      <c r="S53" s="13"/>
      <c r="T53" s="35"/>
      <c r="U53" s="13"/>
      <c r="V53" s="13"/>
      <c r="W53" s="35"/>
      <c r="X53" s="13"/>
      <c r="Y53" s="13"/>
      <c r="Z53" s="35"/>
      <c r="AA53" s="13"/>
      <c r="AB53" s="13"/>
      <c r="AC53" s="35"/>
    </row>
    <row r="54" spans="1:29" s="74" customFormat="1" ht="19.5" customHeight="1" x14ac:dyDescent="0.2">
      <c r="A54" s="87">
        <v>31</v>
      </c>
      <c r="B54" s="71" t="s">
        <v>112</v>
      </c>
      <c r="C54" s="70" t="s">
        <v>21</v>
      </c>
      <c r="D54" s="70"/>
      <c r="E54" s="72"/>
      <c r="F54" s="73"/>
      <c r="G54" s="70"/>
      <c r="H54" s="72"/>
      <c r="I54" s="73"/>
      <c r="J54" s="70"/>
      <c r="K54" s="72"/>
      <c r="L54" s="73"/>
      <c r="M54" s="70">
        <v>1</v>
      </c>
      <c r="N54" s="72">
        <v>5150</v>
      </c>
      <c r="O54" s="73">
        <f t="shared" si="10"/>
        <v>5150</v>
      </c>
      <c r="P54" s="71" t="s">
        <v>94</v>
      </c>
      <c r="R54" s="13"/>
      <c r="S54" s="13"/>
      <c r="T54" s="35"/>
      <c r="U54" s="13"/>
      <c r="V54" s="13"/>
      <c r="W54" s="35"/>
      <c r="X54" s="13"/>
      <c r="Y54" s="13"/>
      <c r="Z54" s="35"/>
      <c r="AA54" s="13"/>
      <c r="AB54" s="13"/>
      <c r="AC54" s="35"/>
    </row>
    <row r="55" spans="1:29" s="77" customFormat="1" ht="15" customHeight="1" x14ac:dyDescent="0.2">
      <c r="A55" s="131" t="s">
        <v>12</v>
      </c>
      <c r="B55" s="131"/>
      <c r="C55" s="131"/>
      <c r="D55" s="75"/>
      <c r="E55" s="75"/>
      <c r="F55" s="75">
        <f>SUM(F24:F48)</f>
        <v>1055600</v>
      </c>
      <c r="G55" s="75"/>
      <c r="H55" s="75"/>
      <c r="I55" s="75">
        <f>SUM(I24:I49)</f>
        <v>1224400</v>
      </c>
      <c r="J55" s="75"/>
      <c r="K55" s="75"/>
      <c r="L55" s="75">
        <f>SUM(L24:L52)</f>
        <v>1229641</v>
      </c>
      <c r="M55" s="75"/>
      <c r="N55" s="75"/>
      <c r="O55" s="75">
        <f>SUM(O24:O54)</f>
        <v>1092431</v>
      </c>
      <c r="P55" s="92"/>
      <c r="R55" s="13"/>
      <c r="S55" s="13"/>
      <c r="T55" s="35"/>
      <c r="U55" s="13"/>
      <c r="V55" s="13"/>
      <c r="W55" s="35"/>
      <c r="X55" s="13"/>
      <c r="Y55" s="13"/>
      <c r="Z55" s="35"/>
      <c r="AA55" s="13"/>
      <c r="AB55" s="13"/>
      <c r="AC55" s="35"/>
    </row>
    <row r="56" spans="1:29" s="74" customFormat="1" ht="20.45" customHeight="1" x14ac:dyDescent="0.2">
      <c r="A56" s="93"/>
      <c r="B56" s="93"/>
      <c r="C56" s="93"/>
      <c r="D56" s="93"/>
      <c r="E56" s="93"/>
      <c r="F56" s="94"/>
      <c r="G56" s="93"/>
      <c r="H56" s="93"/>
      <c r="I56" s="94"/>
      <c r="J56" s="93"/>
      <c r="K56" s="93"/>
      <c r="L56" s="94"/>
      <c r="M56" s="93"/>
      <c r="N56" s="93"/>
      <c r="O56" s="94"/>
      <c r="P56" s="79"/>
      <c r="R56" s="13"/>
      <c r="S56" s="13"/>
      <c r="T56" s="35"/>
      <c r="U56" s="13"/>
      <c r="V56" s="13"/>
      <c r="W56" s="35"/>
      <c r="X56" s="13"/>
      <c r="Y56" s="13"/>
      <c r="Z56" s="35"/>
      <c r="AA56" s="13"/>
      <c r="AB56" s="13"/>
      <c r="AC56" s="35"/>
    </row>
    <row r="57" spans="1:29" s="7" customFormat="1" ht="15" customHeight="1" x14ac:dyDescent="0.2">
      <c r="A57" s="82" t="s">
        <v>13</v>
      </c>
      <c r="B57" s="143" t="s">
        <v>14</v>
      </c>
      <c r="C57" s="143"/>
      <c r="D57" s="84"/>
      <c r="E57" s="85"/>
      <c r="F57" s="75"/>
      <c r="G57" s="84"/>
      <c r="H57" s="85"/>
      <c r="I57" s="75"/>
      <c r="J57" s="84"/>
      <c r="K57" s="85"/>
      <c r="L57" s="75"/>
      <c r="M57" s="84"/>
      <c r="N57" s="85"/>
      <c r="O57" s="75"/>
      <c r="P57" s="25"/>
      <c r="R57" s="14"/>
      <c r="S57" s="14"/>
      <c r="T57" s="37"/>
      <c r="U57" s="14"/>
      <c r="V57" s="14"/>
      <c r="W57" s="37"/>
      <c r="X57" s="14"/>
      <c r="Y57" s="14"/>
      <c r="Z57" s="37"/>
      <c r="AA57" s="14"/>
      <c r="AB57" s="14"/>
      <c r="AC57" s="37"/>
    </row>
    <row r="58" spans="1:29" s="1" customFormat="1" ht="30" customHeight="1" x14ac:dyDescent="0.2">
      <c r="A58" s="70">
        <v>1</v>
      </c>
      <c r="B58" s="71" t="s">
        <v>74</v>
      </c>
      <c r="C58" s="70" t="s">
        <v>7</v>
      </c>
      <c r="D58" s="70">
        <v>1</v>
      </c>
      <c r="E58" s="72">
        <v>100000</v>
      </c>
      <c r="F58" s="73">
        <f>D58*E58</f>
        <v>100000</v>
      </c>
      <c r="G58" s="70">
        <v>1</v>
      </c>
      <c r="H58" s="72">
        <v>110000</v>
      </c>
      <c r="I58" s="73">
        <f>G58*H58</f>
        <v>110000</v>
      </c>
      <c r="J58" s="70">
        <v>1</v>
      </c>
      <c r="K58" s="72">
        <v>110000</v>
      </c>
      <c r="L58" s="73">
        <f>J58*K58</f>
        <v>110000</v>
      </c>
      <c r="M58" s="70">
        <v>1</v>
      </c>
      <c r="N58" s="72">
        <v>110000</v>
      </c>
      <c r="O58" s="73">
        <f>M58*N58</f>
        <v>110000</v>
      </c>
      <c r="P58" s="71" t="s">
        <v>37</v>
      </c>
      <c r="R58" s="14"/>
      <c r="S58" s="14"/>
      <c r="T58" s="37"/>
      <c r="U58" s="14"/>
      <c r="V58" s="14"/>
      <c r="W58" s="37"/>
      <c r="X58" s="14"/>
      <c r="Y58" s="14"/>
      <c r="Z58" s="37"/>
      <c r="AA58" s="14"/>
      <c r="AB58" s="14"/>
      <c r="AC58" s="37"/>
    </row>
    <row r="59" spans="1:29" s="1" customFormat="1" ht="21" customHeight="1" x14ac:dyDescent="0.2">
      <c r="A59" s="70">
        <v>2</v>
      </c>
      <c r="B59" s="71" t="s">
        <v>61</v>
      </c>
      <c r="C59" s="70" t="s">
        <v>7</v>
      </c>
      <c r="D59" s="70">
        <v>1</v>
      </c>
      <c r="E59" s="72">
        <v>20000</v>
      </c>
      <c r="F59" s="73">
        <f>D59*E59</f>
        <v>20000</v>
      </c>
      <c r="G59" s="70">
        <v>2</v>
      </c>
      <c r="H59" s="72">
        <v>20000</v>
      </c>
      <c r="I59" s="73">
        <f>G59*H59</f>
        <v>40000</v>
      </c>
      <c r="J59" s="70">
        <v>2</v>
      </c>
      <c r="K59" s="72">
        <v>20000</v>
      </c>
      <c r="L59" s="73">
        <f>J59*K59</f>
        <v>40000</v>
      </c>
      <c r="M59" s="70">
        <v>1</v>
      </c>
      <c r="N59" s="72">
        <v>33000</v>
      </c>
      <c r="O59" s="73">
        <f>M59*N59</f>
        <v>33000</v>
      </c>
      <c r="P59" s="71" t="s">
        <v>62</v>
      </c>
      <c r="R59" s="14"/>
      <c r="S59" s="14"/>
      <c r="T59" s="37"/>
      <c r="U59" s="14"/>
      <c r="V59" s="14"/>
      <c r="W59" s="37"/>
      <c r="X59" s="14"/>
      <c r="Y59" s="14"/>
      <c r="Z59" s="37"/>
      <c r="AA59" s="14"/>
      <c r="AB59" s="14"/>
      <c r="AC59" s="37"/>
    </row>
    <row r="60" spans="1:29" s="1" customFormat="1" ht="21" customHeight="1" x14ac:dyDescent="0.2">
      <c r="A60" s="70">
        <v>3</v>
      </c>
      <c r="B60" s="71" t="s">
        <v>87</v>
      </c>
      <c r="C60" s="70" t="s">
        <v>7</v>
      </c>
      <c r="D60" s="70">
        <v>1</v>
      </c>
      <c r="E60" s="72">
        <v>20000</v>
      </c>
      <c r="F60" s="73">
        <f>D60*E60</f>
        <v>20000</v>
      </c>
      <c r="G60" s="70">
        <v>1</v>
      </c>
      <c r="H60" s="72">
        <v>20000</v>
      </c>
      <c r="I60" s="73">
        <f>G60*H60</f>
        <v>20000</v>
      </c>
      <c r="J60" s="70">
        <v>1</v>
      </c>
      <c r="K60" s="72">
        <v>20000</v>
      </c>
      <c r="L60" s="73">
        <f>J60*K60</f>
        <v>20000</v>
      </c>
      <c r="M60" s="70">
        <v>0</v>
      </c>
      <c r="N60" s="72">
        <v>0</v>
      </c>
      <c r="O60" s="73">
        <f>M60*N60</f>
        <v>0</v>
      </c>
      <c r="P60" s="71" t="s">
        <v>54</v>
      </c>
      <c r="R60" s="14"/>
      <c r="S60" s="14"/>
      <c r="T60" s="37"/>
      <c r="U60" s="14"/>
      <c r="V60" s="14"/>
      <c r="W60" s="37"/>
      <c r="X60" s="14"/>
      <c r="Y60" s="14"/>
      <c r="Z60" s="37"/>
      <c r="AA60" s="14"/>
      <c r="AB60" s="14"/>
      <c r="AC60" s="37"/>
    </row>
    <row r="61" spans="1:29" s="1" customFormat="1" ht="21" customHeight="1" x14ac:dyDescent="0.2">
      <c r="A61" s="70">
        <v>4</v>
      </c>
      <c r="B61" s="71" t="s">
        <v>64</v>
      </c>
      <c r="C61" s="70" t="s">
        <v>7</v>
      </c>
      <c r="D61" s="70">
        <v>1</v>
      </c>
      <c r="E61" s="72">
        <v>20000</v>
      </c>
      <c r="F61" s="73">
        <v>20000</v>
      </c>
      <c r="G61" s="70">
        <v>1</v>
      </c>
      <c r="H61" s="72">
        <v>20000</v>
      </c>
      <c r="I61" s="73">
        <v>20000</v>
      </c>
      <c r="J61" s="70">
        <v>1</v>
      </c>
      <c r="K61" s="72">
        <v>20000</v>
      </c>
      <c r="L61" s="73">
        <v>20000</v>
      </c>
      <c r="M61" s="70">
        <v>0</v>
      </c>
      <c r="N61" s="72">
        <v>0</v>
      </c>
      <c r="O61" s="73">
        <f>M61*N61</f>
        <v>0</v>
      </c>
      <c r="P61" s="71" t="s">
        <v>54</v>
      </c>
      <c r="R61" s="14"/>
      <c r="S61" s="14"/>
      <c r="T61" s="37"/>
      <c r="U61" s="14"/>
      <c r="V61" s="14"/>
      <c r="W61" s="37"/>
      <c r="X61" s="14"/>
      <c r="Y61" s="14"/>
      <c r="Z61" s="37"/>
      <c r="AA61" s="14"/>
      <c r="AB61" s="14"/>
      <c r="AC61" s="37"/>
    </row>
    <row r="62" spans="1:29" s="1" customFormat="1" ht="21" customHeight="1" x14ac:dyDescent="0.2">
      <c r="A62" s="70">
        <v>5</v>
      </c>
      <c r="B62" s="71" t="s">
        <v>101</v>
      </c>
      <c r="C62" s="70"/>
      <c r="D62" s="70"/>
      <c r="E62" s="72"/>
      <c r="F62" s="73"/>
      <c r="G62" s="70"/>
      <c r="H62" s="72"/>
      <c r="I62" s="73"/>
      <c r="J62" s="70">
        <v>3</v>
      </c>
      <c r="K62" s="72">
        <v>2400</v>
      </c>
      <c r="L62" s="73">
        <f t="shared" ref="L62" si="11">J62*K62</f>
        <v>7200</v>
      </c>
      <c r="M62" s="70">
        <v>3</v>
      </c>
      <c r="N62" s="72">
        <v>2400</v>
      </c>
      <c r="O62" s="73">
        <f t="shared" ref="O62" si="12">M62*N62</f>
        <v>7200</v>
      </c>
      <c r="P62" s="71" t="s">
        <v>100</v>
      </c>
      <c r="R62" s="14"/>
      <c r="S62" s="14"/>
      <c r="T62" s="37"/>
      <c r="U62" s="14"/>
      <c r="V62" s="14"/>
      <c r="W62" s="37"/>
      <c r="X62" s="14"/>
      <c r="Y62" s="14"/>
      <c r="Z62" s="37"/>
      <c r="AA62" s="14"/>
      <c r="AB62" s="14"/>
      <c r="AC62" s="37"/>
    </row>
    <row r="63" spans="1:29" s="7" customFormat="1" ht="15" customHeight="1" x14ac:dyDescent="0.2">
      <c r="A63" s="134" t="s">
        <v>15</v>
      </c>
      <c r="B63" s="134"/>
      <c r="C63" s="134"/>
      <c r="D63" s="95"/>
      <c r="E63" s="95"/>
      <c r="F63" s="95">
        <f>SUM(F58:F61)</f>
        <v>160000</v>
      </c>
      <c r="G63" s="95"/>
      <c r="H63" s="95"/>
      <c r="I63" s="95">
        <f>SUM(I58:I61)</f>
        <v>190000</v>
      </c>
      <c r="J63" s="95"/>
      <c r="K63" s="95"/>
      <c r="L63" s="95">
        <f>SUM(L58:L62)</f>
        <v>197200</v>
      </c>
      <c r="M63" s="95"/>
      <c r="N63" s="95"/>
      <c r="O63" s="95">
        <f>SUM(O58:O62)</f>
        <v>150200</v>
      </c>
      <c r="P63" s="24"/>
      <c r="R63" s="14"/>
      <c r="S63" s="14"/>
      <c r="T63" s="37"/>
      <c r="U63" s="14"/>
      <c r="V63" s="14"/>
      <c r="W63" s="37"/>
      <c r="X63" s="14"/>
      <c r="Y63" s="14"/>
      <c r="Z63" s="37"/>
      <c r="AA63" s="14"/>
      <c r="AB63" s="14"/>
      <c r="AC63" s="37"/>
    </row>
    <row r="64" spans="1:29" s="6" customFormat="1" ht="17.25" customHeight="1" x14ac:dyDescent="0.2">
      <c r="A64" s="96"/>
      <c r="B64" s="96"/>
      <c r="C64" s="96"/>
      <c r="D64" s="96"/>
      <c r="E64" s="96"/>
      <c r="F64" s="97"/>
      <c r="G64" s="96"/>
      <c r="H64" s="96"/>
      <c r="I64" s="97"/>
      <c r="J64" s="96"/>
      <c r="K64" s="96"/>
      <c r="L64" s="97"/>
      <c r="M64" s="96"/>
      <c r="N64" s="96"/>
      <c r="O64" s="97"/>
      <c r="P64" s="26"/>
      <c r="R64" s="16"/>
      <c r="S64" s="16"/>
      <c r="T64" s="38"/>
      <c r="U64" s="16"/>
      <c r="V64" s="16"/>
      <c r="W64" s="38"/>
      <c r="X64" s="16"/>
      <c r="Y64" s="16"/>
      <c r="Z64" s="38"/>
      <c r="AA64" s="16"/>
      <c r="AB64" s="16"/>
      <c r="AC64" s="38"/>
    </row>
    <row r="65" spans="1:29" s="11" customFormat="1" ht="15" customHeight="1" x14ac:dyDescent="0.2">
      <c r="A65" s="10" t="s">
        <v>22</v>
      </c>
      <c r="B65" s="27" t="s">
        <v>23</v>
      </c>
      <c r="C65" s="27"/>
      <c r="D65" s="28"/>
      <c r="E65" s="29"/>
      <c r="F65" s="30"/>
      <c r="G65" s="28"/>
      <c r="H65" s="29"/>
      <c r="I65" s="30"/>
      <c r="J65" s="28"/>
      <c r="K65" s="29"/>
      <c r="L65" s="30"/>
      <c r="M65" s="28"/>
      <c r="N65" s="29"/>
      <c r="O65" s="30"/>
      <c r="P65" s="28"/>
      <c r="R65" s="13"/>
      <c r="S65" s="13"/>
      <c r="T65" s="35"/>
      <c r="U65" s="13"/>
      <c r="V65" s="13"/>
      <c r="W65" s="35"/>
      <c r="X65" s="13"/>
      <c r="Y65" s="13"/>
      <c r="Z65" s="35"/>
      <c r="AA65" s="13"/>
      <c r="AB65" s="13"/>
      <c r="AC65" s="35"/>
    </row>
    <row r="66" spans="1:29" s="74" customFormat="1" ht="15" customHeight="1" x14ac:dyDescent="0.2">
      <c r="A66" s="98">
        <v>1</v>
      </c>
      <c r="B66" s="99" t="s">
        <v>29</v>
      </c>
      <c r="C66" s="99"/>
      <c r="D66" s="99"/>
      <c r="E66" s="100"/>
      <c r="F66" s="101">
        <v>50000</v>
      </c>
      <c r="G66" s="99"/>
      <c r="H66" s="100"/>
      <c r="I66" s="101">
        <v>50000</v>
      </c>
      <c r="J66" s="99"/>
      <c r="K66" s="100"/>
      <c r="L66" s="101">
        <v>50000</v>
      </c>
      <c r="M66" s="99"/>
      <c r="N66" s="100"/>
      <c r="O66" s="101">
        <v>50000</v>
      </c>
      <c r="P66" s="102"/>
      <c r="R66" s="13"/>
      <c r="S66" s="13"/>
      <c r="T66" s="35"/>
      <c r="U66" s="13"/>
      <c r="V66" s="13"/>
      <c r="W66" s="35"/>
      <c r="X66" s="13"/>
      <c r="Y66" s="13"/>
      <c r="Z66" s="35"/>
      <c r="AA66" s="13"/>
      <c r="AB66" s="13"/>
      <c r="AC66" s="35"/>
    </row>
    <row r="67" spans="1:29" s="77" customFormat="1" ht="15" customHeight="1" x14ac:dyDescent="0.2">
      <c r="A67" s="103"/>
      <c r="B67" s="103"/>
      <c r="C67" s="103"/>
      <c r="D67" s="103"/>
      <c r="E67" s="104" t="s">
        <v>24</v>
      </c>
      <c r="F67" s="105">
        <f>SUM(F66)</f>
        <v>50000</v>
      </c>
      <c r="G67" s="103"/>
      <c r="H67" s="104" t="s">
        <v>24</v>
      </c>
      <c r="I67" s="105">
        <f>SUM(I66)</f>
        <v>50000</v>
      </c>
      <c r="J67" s="103"/>
      <c r="K67" s="104" t="s">
        <v>24</v>
      </c>
      <c r="L67" s="105">
        <f>SUM(L66)</f>
        <v>50000</v>
      </c>
      <c r="M67" s="103"/>
      <c r="N67" s="104" t="s">
        <v>24</v>
      </c>
      <c r="O67" s="105">
        <f>SUM(O66)</f>
        <v>50000</v>
      </c>
      <c r="P67" s="103"/>
      <c r="R67" s="13"/>
      <c r="S67" s="13"/>
      <c r="T67" s="35"/>
      <c r="U67" s="13"/>
      <c r="V67" s="13"/>
      <c r="W67" s="35"/>
      <c r="X67" s="13"/>
      <c r="Y67" s="13"/>
      <c r="Z67" s="35"/>
      <c r="AA67" s="13"/>
      <c r="AB67" s="13"/>
      <c r="AC67" s="35"/>
    </row>
    <row r="68" spans="1:29" s="74" customFormat="1" ht="5.25" customHeight="1" x14ac:dyDescent="0.2">
      <c r="A68" s="106"/>
      <c r="B68" s="106"/>
      <c r="C68" s="106"/>
      <c r="D68" s="106"/>
      <c r="E68" s="107"/>
      <c r="F68" s="108"/>
      <c r="G68" s="106"/>
      <c r="H68" s="107"/>
      <c r="I68" s="108"/>
      <c r="J68" s="106"/>
      <c r="K68" s="107"/>
      <c r="L68" s="108"/>
      <c r="M68" s="106"/>
      <c r="N68" s="107"/>
      <c r="O68" s="108"/>
      <c r="P68" s="109"/>
      <c r="R68" s="13"/>
      <c r="S68" s="13"/>
      <c r="T68" s="35"/>
      <c r="U68" s="13"/>
      <c r="V68" s="13"/>
      <c r="W68" s="35"/>
      <c r="X68" s="13"/>
      <c r="Y68" s="13"/>
      <c r="Z68" s="35"/>
      <c r="AA68" s="13"/>
      <c r="AB68" s="13"/>
      <c r="AC68" s="35"/>
    </row>
    <row r="69" spans="1:29" s="74" customFormat="1" ht="5.25" customHeight="1" x14ac:dyDescent="0.2">
      <c r="A69" s="106"/>
      <c r="B69" s="106"/>
      <c r="C69" s="106"/>
      <c r="D69" s="106"/>
      <c r="E69" s="107"/>
      <c r="F69" s="108"/>
      <c r="G69" s="106"/>
      <c r="H69" s="107"/>
      <c r="I69" s="108"/>
      <c r="J69" s="106"/>
      <c r="K69" s="107"/>
      <c r="L69" s="108"/>
      <c r="M69" s="106"/>
      <c r="N69" s="107"/>
      <c r="O69" s="108"/>
      <c r="P69" s="109"/>
      <c r="R69" s="13"/>
      <c r="S69" s="13"/>
      <c r="T69" s="35"/>
      <c r="U69" s="13"/>
      <c r="V69" s="13"/>
      <c r="W69" s="35"/>
      <c r="X69" s="13"/>
      <c r="Y69" s="13"/>
      <c r="Z69" s="35"/>
      <c r="AA69" s="13"/>
      <c r="AB69" s="13"/>
      <c r="AC69" s="35"/>
    </row>
    <row r="70" spans="1:29" s="11" customFormat="1" ht="15" customHeight="1" x14ac:dyDescent="0.2">
      <c r="A70" s="135" t="s">
        <v>25</v>
      </c>
      <c r="B70" s="135"/>
      <c r="C70" s="135"/>
      <c r="D70" s="95"/>
      <c r="E70" s="95"/>
      <c r="F70" s="95">
        <f>SUM(F21+F55+F63+F67)</f>
        <v>5160600</v>
      </c>
      <c r="G70" s="95"/>
      <c r="H70" s="95"/>
      <c r="I70" s="95">
        <f>SUM(I21+I55+I63+I67)</f>
        <v>4324400</v>
      </c>
      <c r="J70" s="95"/>
      <c r="K70" s="95"/>
      <c r="L70" s="95">
        <f>SUM(L21+L55+L63+L67)</f>
        <v>4446841</v>
      </c>
      <c r="M70" s="95"/>
      <c r="N70" s="95"/>
      <c r="O70" s="95">
        <f>SUM(O21+O55+O63+O67)</f>
        <v>3021131</v>
      </c>
      <c r="P70" s="28"/>
      <c r="R70" s="13"/>
      <c r="S70" s="13"/>
      <c r="T70" s="35"/>
      <c r="U70" s="13"/>
      <c r="V70" s="13"/>
      <c r="W70" s="35"/>
      <c r="X70" s="13"/>
      <c r="Y70" s="13"/>
      <c r="Z70" s="35"/>
      <c r="AA70" s="13"/>
      <c r="AB70" s="13"/>
      <c r="AC70" s="35"/>
    </row>
    <row r="71" spans="1:29" s="1" customFormat="1" ht="15.75" customHeight="1" x14ac:dyDescent="0.2">
      <c r="A71" s="110"/>
      <c r="B71" s="111"/>
      <c r="C71" s="112"/>
      <c r="D71" s="110"/>
      <c r="E71" s="113"/>
      <c r="F71" s="113"/>
      <c r="G71" s="110"/>
      <c r="H71" s="113"/>
      <c r="I71" s="113"/>
      <c r="J71" s="110"/>
      <c r="K71" s="113"/>
      <c r="L71" s="113"/>
      <c r="M71" s="110"/>
      <c r="N71" s="113"/>
      <c r="O71" s="113"/>
      <c r="P71" s="31"/>
      <c r="R71" s="14"/>
      <c r="S71" s="14"/>
      <c r="T71" s="37"/>
      <c r="U71" s="14"/>
      <c r="V71" s="14"/>
      <c r="W71" s="37"/>
      <c r="X71" s="14"/>
      <c r="Y71" s="14"/>
      <c r="Z71" s="37"/>
      <c r="AA71" s="14"/>
      <c r="AB71" s="14"/>
      <c r="AC71" s="37"/>
    </row>
    <row r="72" spans="1:29" s="1" customFormat="1" ht="14.25" customHeight="1" x14ac:dyDescent="0.2">
      <c r="A72" s="110"/>
      <c r="B72" s="111"/>
      <c r="C72" s="112"/>
      <c r="D72" s="110"/>
      <c r="E72" s="113"/>
      <c r="F72" s="113"/>
      <c r="G72" s="110"/>
      <c r="H72" s="113"/>
      <c r="I72" s="113"/>
      <c r="J72" s="110"/>
      <c r="K72" s="113"/>
      <c r="L72" s="113"/>
      <c r="M72" s="110"/>
      <c r="N72" s="113"/>
      <c r="O72" s="113"/>
      <c r="P72" s="31"/>
      <c r="R72" s="14"/>
      <c r="S72" s="14"/>
      <c r="T72" s="37"/>
      <c r="U72" s="14"/>
      <c r="V72" s="14"/>
      <c r="W72" s="37"/>
      <c r="X72" s="14"/>
      <c r="Y72" s="14"/>
      <c r="Z72" s="37"/>
      <c r="AA72" s="14"/>
      <c r="AB72" s="14"/>
      <c r="AC72" s="37"/>
    </row>
    <row r="73" spans="1:29" s="1" customFormat="1" ht="18" customHeight="1" x14ac:dyDescent="0.2">
      <c r="A73" s="114" t="s">
        <v>16</v>
      </c>
      <c r="B73" s="136" t="s">
        <v>17</v>
      </c>
      <c r="C73" s="136"/>
      <c r="D73" s="115"/>
      <c r="E73" s="144" t="s">
        <v>28</v>
      </c>
      <c r="F73" s="144"/>
      <c r="G73" s="115"/>
      <c r="H73" s="144" t="s">
        <v>28</v>
      </c>
      <c r="I73" s="144"/>
      <c r="J73" s="115"/>
      <c r="K73" s="144" t="s">
        <v>28</v>
      </c>
      <c r="L73" s="144"/>
      <c r="M73" s="115"/>
      <c r="N73" s="144" t="s">
        <v>28</v>
      </c>
      <c r="O73" s="144"/>
      <c r="P73" s="32"/>
      <c r="R73" s="14"/>
      <c r="S73" s="14"/>
      <c r="T73" s="37"/>
      <c r="U73" s="14"/>
      <c r="V73" s="14"/>
      <c r="W73" s="37"/>
      <c r="X73" s="14"/>
      <c r="Y73" s="14"/>
      <c r="Z73" s="37"/>
      <c r="AA73" s="14"/>
      <c r="AB73" s="14"/>
      <c r="AC73" s="37"/>
    </row>
    <row r="74" spans="1:29" s="1" customFormat="1" ht="21" customHeight="1" x14ac:dyDescent="0.2">
      <c r="A74" s="116" t="s">
        <v>18</v>
      </c>
      <c r="B74" s="137" t="s">
        <v>41</v>
      </c>
      <c r="C74" s="137"/>
      <c r="D74" s="117"/>
      <c r="E74" s="127">
        <v>3131600</v>
      </c>
      <c r="F74" s="127"/>
      <c r="G74" s="117"/>
      <c r="H74" s="127">
        <v>1920400</v>
      </c>
      <c r="I74" s="127"/>
      <c r="J74" s="117"/>
      <c r="K74" s="127">
        <v>2042329</v>
      </c>
      <c r="L74" s="127"/>
      <c r="M74" s="117"/>
      <c r="N74" s="127">
        <v>1821131</v>
      </c>
      <c r="O74" s="127"/>
      <c r="P74" s="33"/>
      <c r="R74" s="14"/>
      <c r="S74" s="14"/>
      <c r="T74" s="37"/>
      <c r="U74" s="14"/>
      <c r="V74" s="14"/>
      <c r="W74" s="37"/>
      <c r="X74" s="14"/>
      <c r="Y74" s="14"/>
      <c r="Z74" s="37"/>
      <c r="AA74" s="14"/>
      <c r="AB74" s="14"/>
      <c r="AC74" s="37"/>
    </row>
    <row r="75" spans="1:29" s="1" customFormat="1" ht="21" customHeight="1" x14ac:dyDescent="0.2">
      <c r="A75" s="116" t="s">
        <v>69</v>
      </c>
      <c r="B75" s="141" t="s">
        <v>67</v>
      </c>
      <c r="C75" s="142"/>
      <c r="D75" s="118"/>
      <c r="E75" s="138">
        <v>1400000</v>
      </c>
      <c r="F75" s="139"/>
      <c r="G75" s="118"/>
      <c r="H75" s="138">
        <v>2380000</v>
      </c>
      <c r="I75" s="139"/>
      <c r="J75" s="118"/>
      <c r="K75" s="138">
        <v>2380000</v>
      </c>
      <c r="L75" s="139"/>
      <c r="M75" s="118"/>
      <c r="N75" s="138">
        <v>1200000</v>
      </c>
      <c r="O75" s="139"/>
      <c r="P75" s="33"/>
      <c r="R75" s="14"/>
      <c r="S75" s="14"/>
      <c r="T75" s="37"/>
      <c r="U75" s="14"/>
      <c r="V75" s="14"/>
      <c r="W75" s="37"/>
      <c r="X75" s="14"/>
      <c r="Y75" s="14"/>
      <c r="Z75" s="37"/>
      <c r="AA75" s="14"/>
      <c r="AB75" s="14"/>
      <c r="AC75" s="37"/>
    </row>
    <row r="76" spans="1:29" s="1" customFormat="1" ht="21" customHeight="1" x14ac:dyDescent="0.2">
      <c r="A76" s="116" t="s">
        <v>52</v>
      </c>
      <c r="B76" s="137" t="s">
        <v>53</v>
      </c>
      <c r="C76" s="137"/>
      <c r="D76" s="117"/>
      <c r="E76" s="127">
        <v>629000</v>
      </c>
      <c r="F76" s="127"/>
      <c r="G76" s="117"/>
      <c r="H76" s="127">
        <v>24000</v>
      </c>
      <c r="I76" s="127"/>
      <c r="J76" s="117"/>
      <c r="K76" s="127">
        <v>24512</v>
      </c>
      <c r="L76" s="127"/>
      <c r="M76" s="117"/>
      <c r="N76" s="127">
        <f>AA76</f>
        <v>0</v>
      </c>
      <c r="O76" s="127"/>
      <c r="P76" s="33"/>
      <c r="R76" s="14"/>
      <c r="S76" s="14"/>
      <c r="T76" s="39"/>
      <c r="U76" s="14"/>
      <c r="V76" s="14"/>
      <c r="W76" s="39"/>
      <c r="X76" s="14"/>
      <c r="Y76" s="14"/>
      <c r="Z76" s="39"/>
      <c r="AA76" s="14"/>
      <c r="AB76" s="14"/>
      <c r="AC76" s="39"/>
    </row>
    <row r="77" spans="1:29" s="7" customFormat="1" ht="15" customHeight="1" x14ac:dyDescent="0.2">
      <c r="A77" s="133" t="s">
        <v>19</v>
      </c>
      <c r="B77" s="133"/>
      <c r="C77" s="133"/>
      <c r="D77" s="119"/>
      <c r="E77" s="126">
        <f>F70</f>
        <v>5160600</v>
      </c>
      <c r="F77" s="126"/>
      <c r="G77" s="119"/>
      <c r="H77" s="126">
        <f>I70</f>
        <v>4324400</v>
      </c>
      <c r="I77" s="126"/>
      <c r="J77" s="119"/>
      <c r="K77" s="126">
        <f>L70</f>
        <v>4446841</v>
      </c>
      <c r="L77" s="126"/>
      <c r="M77" s="119"/>
      <c r="N77" s="126">
        <f>O70</f>
        <v>3021131</v>
      </c>
      <c r="O77" s="126"/>
      <c r="P77" s="120"/>
      <c r="R77" s="14"/>
      <c r="S77" s="14"/>
      <c r="U77" s="14"/>
      <c r="V77" s="14"/>
      <c r="X77" s="14"/>
      <c r="Y77" s="14"/>
      <c r="AA77" s="14"/>
      <c r="AB77" s="14"/>
    </row>
    <row r="78" spans="1:29" s="1" customFormat="1" ht="12" customHeight="1" x14ac:dyDescent="0.2">
      <c r="A78" s="121"/>
      <c r="B78" s="121"/>
      <c r="C78" s="121"/>
      <c r="D78" s="121"/>
      <c r="E78" s="3"/>
      <c r="F78" s="3"/>
      <c r="G78" s="121"/>
      <c r="H78" s="3"/>
      <c r="I78" s="3"/>
      <c r="J78" s="121"/>
      <c r="K78" s="3"/>
      <c r="L78" s="3"/>
      <c r="M78" s="121"/>
      <c r="N78" s="3"/>
      <c r="O78" s="3"/>
      <c r="P78" s="3"/>
      <c r="R78" s="14"/>
      <c r="S78" s="14"/>
      <c r="U78" s="14"/>
      <c r="V78" s="14"/>
      <c r="X78" s="14"/>
      <c r="Y78" s="14"/>
      <c r="AA78" s="14"/>
      <c r="AB78" s="14"/>
    </row>
    <row r="79" spans="1:29" s="20" customFormat="1" x14ac:dyDescent="0.2">
      <c r="A79" s="20" t="s">
        <v>107</v>
      </c>
      <c r="E79" s="21"/>
      <c r="F79" s="21"/>
      <c r="H79" s="21"/>
      <c r="I79" s="21"/>
      <c r="K79" s="21"/>
      <c r="L79" s="21"/>
      <c r="N79" s="21"/>
      <c r="O79" s="21"/>
      <c r="P79" s="21"/>
      <c r="R79" s="19"/>
      <c r="S79" s="19"/>
      <c r="U79" s="19"/>
      <c r="V79" s="19"/>
      <c r="X79" s="19"/>
      <c r="Y79" s="19"/>
      <c r="AA79" s="19"/>
      <c r="AB79" s="19"/>
    </row>
    <row r="80" spans="1:29" s="22" customFormat="1" ht="16.5" customHeight="1" x14ac:dyDescent="0.2">
      <c r="E80" s="23"/>
      <c r="F80" s="23"/>
      <c r="H80" s="23"/>
      <c r="I80" s="23"/>
      <c r="K80" s="23"/>
      <c r="L80" s="23"/>
      <c r="N80" s="23"/>
      <c r="O80" s="23"/>
      <c r="P80" s="23" t="s">
        <v>20</v>
      </c>
      <c r="R80" s="13"/>
      <c r="S80" s="13"/>
      <c r="U80" s="13"/>
      <c r="V80" s="13"/>
      <c r="X80" s="13"/>
      <c r="Y80" s="13"/>
      <c r="AA80" s="13"/>
      <c r="AB80" s="13"/>
    </row>
    <row r="81" spans="5:28" s="22" customFormat="1" x14ac:dyDescent="0.2">
      <c r="E81" s="23"/>
      <c r="F81" s="23"/>
      <c r="H81" s="23"/>
      <c r="I81" s="23"/>
      <c r="K81" s="23"/>
      <c r="L81" s="23"/>
      <c r="N81" s="23"/>
      <c r="O81" s="23"/>
      <c r="P81" s="23" t="s">
        <v>73</v>
      </c>
      <c r="R81" s="13"/>
      <c r="S81" s="13"/>
      <c r="U81" s="13"/>
      <c r="V81" s="13"/>
      <c r="X81" s="13"/>
      <c r="Y81" s="13"/>
      <c r="AA81" s="13"/>
      <c r="AB81" s="13"/>
    </row>
    <row r="82" spans="5:28" s="22" customFormat="1" x14ac:dyDescent="0.2">
      <c r="E82" s="23"/>
      <c r="F82" s="23"/>
      <c r="H82" s="23"/>
      <c r="I82" s="23"/>
      <c r="K82" s="23"/>
      <c r="L82" s="23"/>
      <c r="N82" s="23"/>
      <c r="O82" s="23"/>
      <c r="P82" s="23"/>
      <c r="R82" s="13"/>
      <c r="S82" s="13"/>
      <c r="U82" s="13"/>
      <c r="V82" s="13"/>
      <c r="X82" s="13"/>
      <c r="Y82" s="13"/>
      <c r="AA82" s="13"/>
      <c r="AB82" s="13"/>
    </row>
    <row r="83" spans="5:28" s="22" customFormat="1" x14ac:dyDescent="0.2">
      <c r="E83" s="23"/>
      <c r="F83" s="23"/>
      <c r="H83" s="23"/>
      <c r="I83" s="23"/>
      <c r="K83" s="23"/>
      <c r="L83" s="23"/>
      <c r="N83" s="23"/>
      <c r="O83" s="23"/>
      <c r="P83" s="23"/>
      <c r="R83" s="13"/>
      <c r="S83" s="13"/>
      <c r="U83" s="13"/>
      <c r="V83" s="13"/>
      <c r="X83" s="13"/>
      <c r="Y83" s="13"/>
      <c r="AA83" s="13"/>
      <c r="AB83" s="13"/>
    </row>
    <row r="84" spans="5:28" s="1" customFormat="1" x14ac:dyDescent="0.2">
      <c r="E84" s="5"/>
      <c r="F84" s="5"/>
      <c r="H84" s="5"/>
      <c r="I84" s="5"/>
      <c r="K84" s="5"/>
      <c r="L84" s="5"/>
      <c r="N84" s="5"/>
      <c r="O84" s="5"/>
      <c r="P84" s="5"/>
      <c r="R84" s="14"/>
      <c r="S84" s="14"/>
      <c r="U84" s="14"/>
      <c r="V84" s="14"/>
      <c r="X84" s="14"/>
      <c r="Y84" s="14"/>
      <c r="AA84" s="14"/>
      <c r="AB84" s="14"/>
    </row>
    <row r="85" spans="5:28" s="122" customFormat="1" x14ac:dyDescent="0.2">
      <c r="E85" s="123"/>
      <c r="F85" s="123"/>
      <c r="H85" s="123"/>
      <c r="I85" s="123"/>
      <c r="K85" s="123"/>
      <c r="L85" s="123"/>
      <c r="N85" s="123"/>
      <c r="O85" s="123"/>
      <c r="P85" s="123"/>
      <c r="R85" s="14"/>
      <c r="S85" s="14"/>
      <c r="U85" s="14"/>
      <c r="V85" s="14"/>
      <c r="X85" s="14"/>
      <c r="Y85" s="14"/>
      <c r="AA85" s="14"/>
      <c r="AB85" s="14"/>
    </row>
    <row r="86" spans="5:28" s="1" customFormat="1" x14ac:dyDescent="0.2">
      <c r="E86" s="5"/>
      <c r="F86" s="5"/>
      <c r="H86" s="5"/>
      <c r="I86" s="5"/>
      <c r="K86" s="5"/>
      <c r="L86" s="5"/>
      <c r="N86" s="5"/>
      <c r="O86" s="5"/>
      <c r="P86" s="5"/>
      <c r="R86" s="14"/>
      <c r="S86" s="14"/>
      <c r="U86" s="14"/>
      <c r="V86" s="14"/>
      <c r="X86" s="14"/>
      <c r="Y86" s="14"/>
      <c r="AA86" s="14"/>
      <c r="AB86" s="14"/>
    </row>
    <row r="87" spans="5:28" s="1" customFormat="1" x14ac:dyDescent="0.2">
      <c r="E87" s="5"/>
      <c r="F87" s="5"/>
      <c r="H87" s="5"/>
      <c r="I87" s="5"/>
      <c r="K87" s="5"/>
      <c r="L87" s="5"/>
      <c r="N87" s="5"/>
      <c r="O87" s="5"/>
      <c r="P87" s="5"/>
      <c r="R87" s="14"/>
      <c r="S87" s="14"/>
      <c r="U87" s="14"/>
      <c r="V87" s="14"/>
      <c r="X87" s="14"/>
      <c r="Y87" s="14"/>
      <c r="AA87" s="14"/>
      <c r="AB87" s="14"/>
    </row>
    <row r="88" spans="5:28" s="1" customFormat="1" x14ac:dyDescent="0.2">
      <c r="E88" s="5"/>
      <c r="F88" s="5"/>
      <c r="H88" s="5"/>
      <c r="I88" s="5"/>
      <c r="K88" s="5"/>
      <c r="L88" s="5"/>
      <c r="N88" s="5"/>
      <c r="O88" s="5"/>
      <c r="P88" s="5"/>
      <c r="R88" s="14"/>
      <c r="S88" s="14"/>
      <c r="U88" s="14"/>
      <c r="V88" s="14"/>
      <c r="X88" s="14"/>
      <c r="Y88" s="14"/>
      <c r="AA88" s="14"/>
      <c r="AB88" s="14"/>
    </row>
    <row r="89" spans="5:28" s="1" customFormat="1" x14ac:dyDescent="0.2">
      <c r="E89" s="5"/>
      <c r="F89" s="5"/>
      <c r="H89" s="5"/>
      <c r="I89" s="5"/>
      <c r="K89" s="5"/>
      <c r="L89" s="5"/>
      <c r="N89" s="5"/>
      <c r="O89" s="5"/>
      <c r="P89" s="5"/>
      <c r="R89" s="14"/>
      <c r="S89" s="14"/>
      <c r="U89" s="14"/>
      <c r="V89" s="14"/>
      <c r="X89" s="14"/>
      <c r="Y89" s="14"/>
      <c r="AA89" s="14"/>
      <c r="AB89" s="14"/>
    </row>
    <row r="90" spans="5:28" s="1" customFormat="1" x14ac:dyDescent="0.2">
      <c r="E90" s="5"/>
      <c r="F90" s="5"/>
      <c r="H90" s="5"/>
      <c r="I90" s="5"/>
      <c r="K90" s="5"/>
      <c r="L90" s="5"/>
      <c r="N90" s="5"/>
      <c r="O90" s="5"/>
      <c r="P90" s="5"/>
      <c r="R90" s="14"/>
      <c r="S90" s="14"/>
      <c r="U90" s="14"/>
      <c r="V90" s="14"/>
      <c r="X90" s="14"/>
      <c r="Y90" s="14"/>
      <c r="AA90" s="14"/>
      <c r="AB90" s="14"/>
    </row>
    <row r="91" spans="5:28" s="1" customFormat="1" x14ac:dyDescent="0.2">
      <c r="E91" s="5"/>
      <c r="F91" s="5"/>
      <c r="H91" s="5"/>
      <c r="I91" s="5"/>
      <c r="K91" s="5"/>
      <c r="L91" s="5"/>
      <c r="N91" s="5"/>
      <c r="O91" s="5"/>
      <c r="P91" s="5"/>
      <c r="R91" s="14"/>
      <c r="S91" s="14"/>
      <c r="U91" s="14"/>
      <c r="V91" s="14"/>
      <c r="X91" s="14"/>
      <c r="Y91" s="14"/>
      <c r="AA91" s="14"/>
      <c r="AB91" s="14"/>
    </row>
    <row r="92" spans="5:28" s="1" customFormat="1" x14ac:dyDescent="0.2">
      <c r="E92" s="5"/>
      <c r="F92" s="5"/>
      <c r="H92" s="5"/>
      <c r="I92" s="5"/>
      <c r="K92" s="5"/>
      <c r="L92" s="5"/>
      <c r="N92" s="5"/>
      <c r="O92" s="5"/>
      <c r="P92" s="5"/>
      <c r="R92" s="14"/>
      <c r="S92" s="14"/>
      <c r="U92" s="14"/>
      <c r="V92" s="14"/>
      <c r="X92" s="14"/>
      <c r="Y92" s="14"/>
      <c r="AA92" s="14"/>
      <c r="AB92" s="14"/>
    </row>
    <row r="93" spans="5:28" s="1" customFormat="1" x14ac:dyDescent="0.2">
      <c r="E93" s="5"/>
      <c r="F93" s="5"/>
      <c r="H93" s="5"/>
      <c r="I93" s="5"/>
      <c r="K93" s="5"/>
      <c r="L93" s="5"/>
      <c r="N93" s="5"/>
      <c r="O93" s="5"/>
      <c r="P93" s="5"/>
      <c r="R93" s="14"/>
      <c r="S93" s="14"/>
      <c r="U93" s="14"/>
      <c r="V93" s="14"/>
      <c r="X93" s="14"/>
      <c r="Y93" s="14"/>
      <c r="AA93" s="14"/>
      <c r="AB93" s="14"/>
    </row>
    <row r="94" spans="5:28" s="1" customFormat="1" x14ac:dyDescent="0.2">
      <c r="E94" s="5"/>
      <c r="F94" s="5"/>
      <c r="H94" s="5"/>
      <c r="I94" s="5"/>
      <c r="K94" s="5"/>
      <c r="L94" s="5"/>
      <c r="N94" s="5"/>
      <c r="O94" s="5"/>
      <c r="P94" s="5"/>
      <c r="R94" s="14"/>
      <c r="S94" s="14"/>
      <c r="U94" s="14"/>
      <c r="V94" s="14"/>
      <c r="X94" s="14"/>
      <c r="Y94" s="14"/>
      <c r="AA94" s="14"/>
      <c r="AB94" s="14"/>
    </row>
    <row r="95" spans="5:28" s="1" customFormat="1" x14ac:dyDescent="0.2">
      <c r="E95" s="5"/>
      <c r="F95" s="5"/>
      <c r="H95" s="5"/>
      <c r="I95" s="5"/>
      <c r="K95" s="5"/>
      <c r="L95" s="5"/>
      <c r="N95" s="5"/>
      <c r="O95" s="5"/>
      <c r="P95" s="5"/>
      <c r="R95" s="14"/>
      <c r="S95" s="14"/>
      <c r="U95" s="14"/>
      <c r="V95" s="14"/>
      <c r="X95" s="14"/>
      <c r="Y95" s="14"/>
      <c r="AA95" s="14"/>
      <c r="AB95" s="14"/>
    </row>
    <row r="96" spans="5:28" s="1" customFormat="1" x14ac:dyDescent="0.2">
      <c r="E96" s="5"/>
      <c r="F96" s="5"/>
      <c r="H96" s="5"/>
      <c r="I96" s="5"/>
      <c r="K96" s="5"/>
      <c r="L96" s="5"/>
      <c r="N96" s="5"/>
      <c r="O96" s="5"/>
      <c r="P96" s="5"/>
      <c r="R96" s="14"/>
      <c r="S96" s="14"/>
      <c r="U96" s="14"/>
      <c r="V96" s="14"/>
      <c r="X96" s="14"/>
      <c r="Y96" s="14"/>
      <c r="AA96" s="14"/>
      <c r="AB96" s="14"/>
    </row>
    <row r="97" spans="5:28" s="1" customFormat="1" x14ac:dyDescent="0.2">
      <c r="E97" s="5"/>
      <c r="F97" s="5"/>
      <c r="H97" s="5"/>
      <c r="I97" s="5"/>
      <c r="K97" s="5"/>
      <c r="L97" s="5"/>
      <c r="N97" s="5"/>
      <c r="O97" s="5"/>
      <c r="P97" s="5"/>
      <c r="R97" s="14"/>
      <c r="S97" s="14"/>
      <c r="U97" s="14"/>
      <c r="V97" s="14"/>
      <c r="X97" s="14"/>
      <c r="Y97" s="14"/>
      <c r="AA97" s="14"/>
      <c r="AB97" s="14"/>
    </row>
    <row r="98" spans="5:28" s="1" customFormat="1" x14ac:dyDescent="0.2">
      <c r="E98" s="5"/>
      <c r="F98" s="5"/>
      <c r="H98" s="5"/>
      <c r="I98" s="5"/>
      <c r="K98" s="5"/>
      <c r="L98" s="5"/>
      <c r="N98" s="5"/>
      <c r="O98" s="5"/>
      <c r="P98" s="5"/>
      <c r="R98" s="14"/>
      <c r="S98" s="14"/>
      <c r="U98" s="14"/>
      <c r="V98" s="14"/>
      <c r="X98" s="14"/>
      <c r="Y98" s="14"/>
      <c r="AA98" s="14"/>
      <c r="AB98" s="14"/>
    </row>
    <row r="99" spans="5:28" s="1" customFormat="1" x14ac:dyDescent="0.2">
      <c r="E99" s="5"/>
      <c r="F99" s="5"/>
      <c r="H99" s="5"/>
      <c r="I99" s="5"/>
      <c r="K99" s="5"/>
      <c r="L99" s="5"/>
      <c r="N99" s="5"/>
      <c r="O99" s="5"/>
      <c r="P99" s="5"/>
      <c r="R99" s="14"/>
      <c r="S99" s="14"/>
      <c r="U99" s="14"/>
      <c r="V99" s="14"/>
      <c r="X99" s="14"/>
      <c r="Y99" s="14"/>
      <c r="AA99" s="14"/>
      <c r="AB99" s="14"/>
    </row>
  </sheetData>
  <sheetProtection algorithmName="SHA-512" hashValue="j8PGtZnc6JN1RBzXmZs4XAG0Ty5yEwEvlmm0fQOOfcaC3/6Rcny0FSKDkaZ/qnR0XYTjhPrF87NB/6x+0/jRiw==" saltValue="2i13uaUYVqvausSchdWEOw==" spinCount="100000" sheet="1" objects="1" scenarios="1"/>
  <mergeCells count="41">
    <mergeCell ref="H75:I75"/>
    <mergeCell ref="K74:L74"/>
    <mergeCell ref="K75:L75"/>
    <mergeCell ref="H74:I74"/>
    <mergeCell ref="H76:I76"/>
    <mergeCell ref="E74:F74"/>
    <mergeCell ref="E75:F75"/>
    <mergeCell ref="E76:F76"/>
    <mergeCell ref="AA9:AB9"/>
    <mergeCell ref="B76:C76"/>
    <mergeCell ref="B75:C75"/>
    <mergeCell ref="B57:C57"/>
    <mergeCell ref="K73:L73"/>
    <mergeCell ref="N75:O75"/>
    <mergeCell ref="E73:F73"/>
    <mergeCell ref="X9:Y9"/>
    <mergeCell ref="U9:V9"/>
    <mergeCell ref="H73:I73"/>
    <mergeCell ref="N73:O73"/>
    <mergeCell ref="N74:O74"/>
    <mergeCell ref="R9:S9"/>
    <mergeCell ref="A77:C77"/>
    <mergeCell ref="A63:C63"/>
    <mergeCell ref="A70:C70"/>
    <mergeCell ref="B73:C73"/>
    <mergeCell ref="B74:C74"/>
    <mergeCell ref="A6:P6"/>
    <mergeCell ref="A8:P8"/>
    <mergeCell ref="B13:C13"/>
    <mergeCell ref="A55:C55"/>
    <mergeCell ref="A21:C21"/>
    <mergeCell ref="D10:F10"/>
    <mergeCell ref="J10:L10"/>
    <mergeCell ref="G10:I10"/>
    <mergeCell ref="M10:O10"/>
    <mergeCell ref="K77:L77"/>
    <mergeCell ref="E77:F77"/>
    <mergeCell ref="N76:O76"/>
    <mergeCell ref="N77:O77"/>
    <mergeCell ref="H77:I77"/>
    <mergeCell ref="K76:L76"/>
  </mergeCells>
  <phoneticPr fontId="1" type="noConversion"/>
  <pageMargins left="0.15748031496062992" right="0.11811023622047245" top="0.35433070866141736" bottom="0.31496062992125984" header="0.31496062992125984" footer="0.31496062992125984"/>
  <pageSetup paperSize="9" scale="78" orientation="landscape" r:id="rId1"/>
  <rowBreaks count="1" manualBreakCount="1">
    <brk id="64" max="15" man="1"/>
  </rowBreaks>
  <colBreaks count="1" manualBreakCount="1">
    <brk id="16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42"/>
  <sheetViews>
    <sheetView workbookViewId="0">
      <selection activeCell="A17" sqref="A17:O17"/>
    </sheetView>
  </sheetViews>
  <sheetFormatPr defaultRowHeight="12.75" x14ac:dyDescent="0.2"/>
  <cols>
    <col min="5" max="5" width="3.28515625" customWidth="1"/>
    <col min="9" max="9" width="10.42578125" customWidth="1"/>
  </cols>
  <sheetData>
    <row r="1" spans="1:6" ht="15.75" x14ac:dyDescent="0.25">
      <c r="A1" s="8"/>
      <c r="F1" s="9"/>
    </row>
    <row r="2" spans="1:6" ht="15.75" x14ac:dyDescent="0.25">
      <c r="A2" s="8"/>
      <c r="F2" s="9"/>
    </row>
    <row r="17" spans="1:15" ht="20.25" x14ac:dyDescent="0.3">
      <c r="A17" s="147" t="s">
        <v>115</v>
      </c>
      <c r="B17" s="147"/>
      <c r="C17" s="147"/>
      <c r="D17" s="147"/>
      <c r="E17" s="147"/>
      <c r="F17" s="147"/>
      <c r="G17" s="147"/>
      <c r="H17" s="147"/>
      <c r="I17" s="147"/>
      <c r="J17" s="147"/>
      <c r="K17" s="147"/>
      <c r="L17" s="147"/>
      <c r="M17" s="147"/>
      <c r="N17" s="147"/>
      <c r="O17" s="147"/>
    </row>
    <row r="20" spans="1:15" ht="20.25" customHeight="1" x14ac:dyDescent="0.2">
      <c r="A20" s="146"/>
      <c r="B20" s="146"/>
      <c r="C20" s="146"/>
      <c r="D20" s="146"/>
      <c r="E20" s="146"/>
      <c r="F20" s="146"/>
      <c r="G20" s="146"/>
      <c r="H20" s="146"/>
      <c r="I20" s="146"/>
      <c r="J20" s="146"/>
      <c r="K20" s="18"/>
      <c r="L20" s="18"/>
      <c r="M20" s="18"/>
      <c r="N20" s="18"/>
      <c r="O20" s="18"/>
    </row>
    <row r="35" spans="1:15" ht="14.25" x14ac:dyDescent="0.2">
      <c r="A35" s="146" t="s">
        <v>114</v>
      </c>
      <c r="B35" s="146"/>
      <c r="C35" s="146"/>
      <c r="D35" s="146"/>
      <c r="E35" s="146"/>
      <c r="F35" s="146"/>
      <c r="G35" s="146"/>
      <c r="H35" s="146"/>
      <c r="I35" s="146"/>
      <c r="J35" s="146"/>
      <c r="K35" s="146"/>
      <c r="L35" s="146"/>
      <c r="M35" s="146"/>
      <c r="N35" s="146"/>
      <c r="O35" s="146"/>
    </row>
    <row r="42" spans="1:15" ht="15" x14ac:dyDescent="0.2">
      <c r="A42" s="145"/>
      <c r="B42" s="145"/>
      <c r="C42" s="145"/>
      <c r="D42" s="145"/>
      <c r="E42" s="145"/>
      <c r="F42" s="145"/>
      <c r="G42" s="145"/>
      <c r="H42" s="145"/>
      <c r="I42" s="145"/>
    </row>
  </sheetData>
  <mergeCells count="4">
    <mergeCell ref="A42:I42"/>
    <mergeCell ref="A20:J20"/>
    <mergeCell ref="A17:O17"/>
    <mergeCell ref="A35:O35"/>
  </mergeCells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PLAN NABAVE SRED.RADA 2022.</vt:lpstr>
      <vt:lpstr>NASLOVNA</vt:lpstr>
      <vt:lpstr>'PLAN NABAVE SRED.RADA 2022.'!Print_Area</vt:lpstr>
      <vt:lpstr>'PLAN NABAVE SRED.RADA 2022.'!Print_Titles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Mirna</dc:creator>
  <cp:lastModifiedBy>Mirna Mežnarić</cp:lastModifiedBy>
  <cp:lastPrinted>2022-12-23T08:29:12Z</cp:lastPrinted>
  <dcterms:created xsi:type="dcterms:W3CDTF">2006-09-14T13:00:51Z</dcterms:created>
  <dcterms:modified xsi:type="dcterms:W3CDTF">2023-01-30T13:34:33Z</dcterms:modified>
</cp:coreProperties>
</file>